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onio.delana\Desktop\Final Check\CTN 399-2018\"/>
    </mc:Choice>
  </mc:AlternateContent>
  <bookViews>
    <workbookView xWindow="0" yWindow="0" windowWidth="19200" windowHeight="8820" firstSheet="1" activeTab="7"/>
  </bookViews>
  <sheets>
    <sheet name="Special Condition" sheetId="9" state="hidden" r:id="rId1"/>
    <sheet name="Automobile Paint" sheetId="10" r:id="rId2"/>
    <sheet name="Buildings paint" sheetId="2" r:id="rId3"/>
    <sheet name="Marine paint" sheetId="3" r:id="rId4"/>
    <sheet name="Marine Thinner &amp; Epoxy" sheetId="4" r:id="rId5"/>
    <sheet name="Oil based paint" sheetId="5" r:id="rId6"/>
    <sheet name="Water based paint" sheetId="8" r:id="rId7"/>
    <sheet name="Primer roof paint" sheetId="6" r:id="rId8"/>
    <sheet name="Varnish and other paint" sheetId="7" r:id="rId9"/>
  </sheets>
  <definedNames>
    <definedName name="_xlnm._FilterDatabase" localSheetId="3" hidden="1">'Marine paint'!$A$1:$H$445</definedName>
    <definedName name="_xlnm._FilterDatabase" localSheetId="4" hidden="1">'Marine Thinner &amp; Epoxy'!$A$1:$H$22</definedName>
    <definedName name="_xlnm._FilterDatabase" localSheetId="5" hidden="1">'Oil based paint'!$A$1:$I$326</definedName>
    <definedName name="_xlnm._FilterDatabase" localSheetId="7" hidden="1">'Primer roof paint'!$A$1:$I$66</definedName>
    <definedName name="_xlnm._FilterDatabase" localSheetId="8" hidden="1">'Varnish and other paint'!$A$1:$I$54</definedName>
    <definedName name="_xlnm._FilterDatabase" localSheetId="6" hidden="1">'Water based paint'!$B$1:$B$430</definedName>
    <definedName name="_xlnm.Print_Area" localSheetId="1">'Automobile Paint'!$A$1:$L$190</definedName>
    <definedName name="_xlnm.Print_Area" localSheetId="2">'Buildings paint'!$A$1:$J$414</definedName>
    <definedName name="_xlnm.Print_Area" localSheetId="3">'Marine paint'!$A$1:$L$446</definedName>
    <definedName name="_xlnm.Print_Area" localSheetId="4">'Marine Thinner &amp; Epoxy'!$A$1:$L$20</definedName>
    <definedName name="_xlnm.Print_Area" localSheetId="5">'Oil based paint'!$A$1:$L$295</definedName>
    <definedName name="_xlnm.Print_Area" localSheetId="7">'Primer roof paint'!$A$1:$K$66</definedName>
    <definedName name="_xlnm.Print_Area" localSheetId="8">'Varnish and other paint'!$A$1:$L$54</definedName>
    <definedName name="_xlnm.Print_Area" localSheetId="6">'Water based paint'!$A$1:$L$427</definedName>
    <definedName name="_xlnm.Print_Titles" localSheetId="1">'Automobile Paint'!$1:$3</definedName>
    <definedName name="_xlnm.Print_Titles" localSheetId="2">'Buildings paint'!$1:$2</definedName>
    <definedName name="_xlnm.Print_Titles" localSheetId="5">'Oil based paint'!$1:$1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5" l="1"/>
  <c r="J388" i="8"/>
  <c r="J410" i="8"/>
  <c r="J6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5" i="10"/>
  <c r="I117" i="2" l="1"/>
  <c r="I127" i="2"/>
  <c r="J14" i="3"/>
  <c r="J12" i="3"/>
  <c r="J10" i="3"/>
  <c r="J7" i="3"/>
  <c r="J5" i="3"/>
  <c r="J241" i="3"/>
  <c r="J243" i="3"/>
  <c r="J254" i="3"/>
  <c r="J255" i="3"/>
  <c r="J258" i="3"/>
  <c r="J260" i="3"/>
  <c r="J266" i="3"/>
  <c r="J269" i="3"/>
  <c r="J379" i="3"/>
  <c r="J401" i="3"/>
  <c r="I20" i="4"/>
  <c r="I17" i="4"/>
  <c r="I10" i="4"/>
  <c r="I7" i="4"/>
  <c r="J96" i="8"/>
  <c r="J242" i="8"/>
  <c r="J227" i="8"/>
  <c r="J39" i="8"/>
  <c r="J92" i="8"/>
  <c r="J122" i="8"/>
  <c r="J150" i="8"/>
  <c r="J154" i="8"/>
  <c r="I26" i="6"/>
  <c r="I29" i="6"/>
  <c r="I36" i="6"/>
  <c r="J264" i="8" l="1"/>
  <c r="J254" i="8"/>
  <c r="J250" i="8"/>
  <c r="J246" i="8"/>
  <c r="J160" i="8"/>
  <c r="J146" i="8"/>
  <c r="J136" i="8"/>
  <c r="J132" i="8"/>
  <c r="I199" i="5"/>
  <c r="I186" i="5"/>
  <c r="I14" i="4"/>
  <c r="I12" i="4"/>
  <c r="J299" i="3"/>
  <c r="J297" i="3"/>
  <c r="J294" i="3"/>
  <c r="J293" i="3"/>
  <c r="J291" i="3"/>
  <c r="J288" i="3"/>
  <c r="J287" i="3"/>
  <c r="J284" i="3"/>
  <c r="J283" i="3"/>
  <c r="J252" i="3"/>
  <c r="J247" i="3"/>
  <c r="J244" i="3"/>
  <c r="J172" i="3"/>
  <c r="J145" i="3"/>
  <c r="J117" i="3"/>
  <c r="J111" i="3"/>
  <c r="J107" i="3"/>
  <c r="J104" i="3"/>
  <c r="J102" i="3"/>
  <c r="J100" i="3"/>
  <c r="J97" i="3"/>
  <c r="J95" i="3"/>
  <c r="J93" i="3"/>
  <c r="J90" i="3"/>
  <c r="J87" i="3"/>
  <c r="J85" i="3"/>
  <c r="J83" i="3"/>
  <c r="J81" i="3"/>
  <c r="J80" i="3"/>
  <c r="J79" i="3"/>
  <c r="J78" i="3"/>
  <c r="J75" i="3"/>
  <c r="J72" i="3"/>
  <c r="J69" i="3"/>
  <c r="J66" i="3"/>
  <c r="J63" i="3"/>
  <c r="J61" i="3"/>
  <c r="J59" i="3"/>
  <c r="J56" i="3"/>
  <c r="J54" i="3"/>
  <c r="J50" i="3"/>
  <c r="J48" i="3"/>
  <c r="J45" i="3"/>
  <c r="J44" i="3"/>
  <c r="J42" i="3"/>
  <c r="J40" i="3"/>
  <c r="J39" i="3"/>
  <c r="J36" i="3"/>
  <c r="J35" i="3"/>
  <c r="J33" i="3"/>
  <c r="J31" i="3"/>
  <c r="J30" i="3"/>
  <c r="J26" i="3"/>
  <c r="J24" i="3"/>
  <c r="J21" i="3"/>
  <c r="J18" i="3"/>
  <c r="J17" i="3"/>
  <c r="I412" i="2"/>
  <c r="I411" i="2"/>
  <c r="I402" i="2"/>
  <c r="I400" i="2"/>
  <c r="I397" i="2"/>
  <c r="I395" i="2"/>
  <c r="I393" i="2"/>
  <c r="I390" i="2"/>
  <c r="I386" i="2"/>
  <c r="I383" i="2"/>
  <c r="I380" i="2"/>
  <c r="I377" i="2"/>
  <c r="I374" i="2"/>
  <c r="I371" i="2"/>
  <c r="I368" i="2"/>
  <c r="I364" i="2"/>
  <c r="I361" i="2"/>
  <c r="I358" i="2"/>
  <c r="I354" i="2"/>
  <c r="I352" i="2"/>
  <c r="I350" i="2"/>
  <c r="I347" i="2"/>
  <c r="I345" i="2"/>
  <c r="I342" i="2"/>
  <c r="I340" i="2"/>
  <c r="I337" i="2"/>
  <c r="I335" i="2"/>
  <c r="I331" i="2"/>
  <c r="I329" i="2"/>
  <c r="I327" i="2"/>
  <c r="I325" i="2"/>
  <c r="I323" i="2"/>
  <c r="I321" i="2"/>
  <c r="I317" i="2"/>
  <c r="I314" i="2"/>
  <c r="I311" i="2"/>
  <c r="I309" i="2"/>
  <c r="I307" i="2"/>
  <c r="I305" i="2"/>
  <c r="I302" i="2"/>
  <c r="I300" i="2"/>
  <c r="I298" i="2"/>
  <c r="I296" i="2"/>
  <c r="I293" i="2"/>
  <c r="I291" i="2"/>
  <c r="I288" i="2"/>
  <c r="I286" i="2"/>
  <c r="I282" i="2"/>
  <c r="I279" i="2"/>
  <c r="I277" i="2"/>
  <c r="I274" i="2"/>
  <c r="I272" i="2"/>
  <c r="I269" i="2"/>
  <c r="I267" i="2"/>
  <c r="I265" i="2"/>
  <c r="I263" i="2"/>
  <c r="I260" i="2"/>
  <c r="I258" i="2"/>
  <c r="I256" i="2"/>
  <c r="I254" i="2"/>
  <c r="I252" i="2"/>
  <c r="I250" i="2"/>
  <c r="I248" i="2"/>
  <c r="I246" i="2"/>
  <c r="I243" i="2"/>
  <c r="I241" i="2"/>
  <c r="I239" i="2"/>
  <c r="I237" i="2"/>
  <c r="I235" i="2"/>
  <c r="I233" i="2"/>
  <c r="I230" i="2"/>
  <c r="I226" i="2"/>
  <c r="I224" i="2"/>
  <c r="I222" i="2"/>
  <c r="I220" i="2"/>
  <c r="I218" i="2"/>
  <c r="I216" i="2"/>
  <c r="I214" i="2"/>
  <c r="I212" i="2"/>
  <c r="I210" i="2"/>
  <c r="I208" i="2"/>
  <c r="I206" i="2"/>
  <c r="I204" i="2"/>
  <c r="I202" i="2"/>
  <c r="I200" i="2"/>
  <c r="I198" i="2"/>
  <c r="I196" i="2"/>
  <c r="I194" i="2"/>
  <c r="I192" i="2"/>
  <c r="I190" i="2"/>
  <c r="I187" i="2"/>
  <c r="I185" i="2"/>
  <c r="I183" i="2"/>
  <c r="I181" i="2"/>
  <c r="I179" i="2"/>
  <c r="I177" i="2"/>
  <c r="I175" i="2"/>
  <c r="I173" i="2"/>
  <c r="I171" i="2"/>
  <c r="I166" i="2"/>
  <c r="I164" i="2"/>
  <c r="I162" i="2"/>
  <c r="I160" i="2"/>
  <c r="I158" i="2"/>
  <c r="I155" i="2"/>
  <c r="I152" i="2"/>
  <c r="I149" i="2"/>
  <c r="I147" i="2"/>
  <c r="I145" i="2"/>
  <c r="I143" i="2"/>
  <c r="I140" i="2"/>
  <c r="I134" i="2"/>
  <c r="I132" i="2"/>
  <c r="I124" i="2"/>
  <c r="I120" i="2"/>
  <c r="I113" i="2"/>
  <c r="I110" i="2"/>
  <c r="I106" i="2"/>
  <c r="I104" i="2"/>
  <c r="I100" i="2"/>
  <c r="I97" i="2"/>
  <c r="I95" i="2"/>
  <c r="I92" i="2"/>
  <c r="I90" i="2"/>
  <c r="I88" i="2"/>
  <c r="I86" i="2"/>
  <c r="I79" i="2"/>
  <c r="I76" i="2"/>
  <c r="I72" i="2"/>
  <c r="I70" i="2"/>
  <c r="I64" i="2"/>
  <c r="I66" i="2"/>
  <c r="I62" i="2"/>
  <c r="I60" i="2"/>
  <c r="I58" i="2"/>
  <c r="I50" i="2"/>
  <c r="I48" i="2"/>
  <c r="I44" i="2"/>
  <c r="I41" i="2"/>
  <c r="I38" i="2"/>
  <c r="I35" i="2"/>
  <c r="I32" i="2"/>
  <c r="I29" i="2"/>
  <c r="I26" i="2"/>
  <c r="I22" i="2"/>
  <c r="I14" i="2"/>
  <c r="I6" i="2"/>
  <c r="I4" i="2"/>
  <c r="I101" i="10"/>
  <c r="I127" i="10"/>
  <c r="I129" i="10"/>
  <c r="I131" i="10"/>
  <c r="I136" i="10"/>
  <c r="I189" i="10"/>
  <c r="I186" i="10"/>
  <c r="I184" i="10"/>
  <c r="I181" i="10"/>
  <c r="I179" i="10"/>
  <c r="I176" i="10"/>
  <c r="I175" i="10"/>
  <c r="I172" i="10"/>
  <c r="I169" i="10"/>
  <c r="I167" i="10"/>
  <c r="I163" i="10"/>
  <c r="I161" i="10"/>
  <c r="I158" i="10"/>
  <c r="I155" i="10"/>
  <c r="I153" i="10"/>
  <c r="I150" i="10"/>
  <c r="I146" i="10"/>
  <c r="I142" i="10"/>
  <c r="I139" i="10"/>
  <c r="I134" i="10"/>
  <c r="I118" i="10"/>
  <c r="I116" i="10"/>
  <c r="I92" i="10"/>
  <c r="I89" i="10"/>
  <c r="I82" i="10"/>
  <c r="I77" i="10"/>
  <c r="I75" i="10"/>
  <c r="I72" i="10"/>
  <c r="I69" i="10"/>
  <c r="I58" i="10"/>
  <c r="I54" i="10"/>
  <c r="I44" i="10"/>
  <c r="I34" i="10"/>
  <c r="I24" i="10"/>
  <c r="I23" i="10"/>
  <c r="I16" i="10"/>
  <c r="I8" i="10"/>
  <c r="I5" i="10"/>
  <c r="I12" i="10" l="1"/>
  <c r="I104" i="10" l="1"/>
  <c r="I95" i="10"/>
  <c r="I228" i="2"/>
  <c r="I136" i="2"/>
  <c r="I83" i="2"/>
  <c r="I81" i="2"/>
  <c r="I74" i="2"/>
  <c r="I68" i="2"/>
  <c r="I54" i="2"/>
  <c r="I52" i="2"/>
  <c r="I24" i="2"/>
  <c r="I20" i="2"/>
  <c r="I18" i="2"/>
  <c r="I16" i="2"/>
  <c r="I12" i="2"/>
  <c r="I10" i="2"/>
  <c r="I8" i="2"/>
  <c r="J220" i="8"/>
  <c r="J265" i="3"/>
  <c r="I10" i="10"/>
  <c r="I333" i="2"/>
  <c r="I168" i="2"/>
  <c r="I138" i="2"/>
  <c r="I56" i="2"/>
  <c r="I406" i="2" l="1"/>
  <c r="I407" i="2"/>
  <c r="I54" i="7"/>
  <c r="I53" i="7"/>
  <c r="I52" i="7"/>
  <c r="I50" i="7"/>
  <c r="I49" i="7"/>
  <c r="I46" i="7"/>
  <c r="I42" i="7"/>
  <c r="I38" i="7"/>
  <c r="I36" i="7"/>
  <c r="I32" i="7"/>
  <c r="I29" i="7"/>
  <c r="I25" i="7"/>
  <c r="I22" i="7"/>
  <c r="I19" i="7"/>
  <c r="I16" i="7"/>
  <c r="I13" i="7"/>
  <c r="I10" i="7"/>
  <c r="I7" i="7"/>
  <c r="I4" i="7"/>
  <c r="I65" i="6"/>
  <c r="I63" i="6"/>
  <c r="I60" i="6"/>
  <c r="I58" i="6"/>
  <c r="I55" i="6"/>
  <c r="I52" i="6"/>
  <c r="I50" i="6"/>
  <c r="I48" i="6"/>
  <c r="I47" i="6"/>
  <c r="I44" i="6"/>
  <c r="I42" i="6"/>
  <c r="I39" i="6"/>
  <c r="I34" i="6"/>
  <c r="I31" i="6"/>
  <c r="I24" i="6"/>
  <c r="I21" i="6"/>
  <c r="I19" i="6"/>
  <c r="I16" i="6"/>
  <c r="I13" i="6"/>
  <c r="I10" i="6"/>
  <c r="I4" i="6"/>
  <c r="I6" i="6"/>
  <c r="J427" i="8"/>
  <c r="J423" i="8"/>
  <c r="J419" i="8"/>
  <c r="J417" i="8"/>
  <c r="J414" i="8"/>
  <c r="J406" i="8"/>
  <c r="J404" i="8"/>
  <c r="J401" i="8"/>
  <c r="J397" i="8"/>
  <c r="J393" i="8"/>
  <c r="J391" i="8"/>
  <c r="J384" i="8"/>
  <c r="J380" i="8"/>
  <c r="J378" i="8"/>
  <c r="J375" i="8"/>
  <c r="J371" i="8"/>
  <c r="J367" i="8"/>
  <c r="J365" i="8"/>
  <c r="J362" i="8"/>
  <c r="J358" i="8"/>
  <c r="J354" i="8"/>
  <c r="J352" i="8"/>
  <c r="J346" i="8"/>
  <c r="J342" i="8"/>
  <c r="J338" i="8"/>
  <c r="J336" i="8"/>
  <c r="J332" i="8"/>
  <c r="J328" i="8"/>
  <c r="J324" i="8"/>
  <c r="J322" i="8"/>
  <c r="J318" i="8"/>
  <c r="J315" i="8"/>
  <c r="J311" i="8"/>
  <c r="J309" i="8"/>
  <c r="J305" i="8"/>
  <c r="J301" i="8"/>
  <c r="J297" i="8"/>
  <c r="J295" i="8"/>
  <c r="J291" i="8"/>
  <c r="J287" i="8"/>
  <c r="J283" i="8"/>
  <c r="J281" i="8"/>
  <c r="J278" i="8"/>
  <c r="J275" i="8"/>
  <c r="J272" i="8"/>
  <c r="J270" i="8"/>
  <c r="J260" i="8"/>
  <c r="J256" i="8"/>
  <c r="J240" i="8"/>
  <c r="J237" i="8"/>
  <c r="J233" i="8"/>
  <c r="J229" i="8"/>
  <c r="J224" i="8"/>
  <c r="J216" i="8"/>
  <c r="J214" i="8"/>
  <c r="J211" i="8"/>
  <c r="J207" i="8"/>
  <c r="J203" i="8"/>
  <c r="J201" i="8"/>
  <c r="J198" i="8"/>
  <c r="J194" i="8"/>
  <c r="J190" i="8"/>
  <c r="J188" i="8"/>
  <c r="J182" i="8"/>
  <c r="J178" i="8"/>
  <c r="J174" i="8"/>
  <c r="J172" i="8"/>
  <c r="J168" i="8"/>
  <c r="J164" i="8"/>
  <c r="J158" i="8"/>
  <c r="J144" i="8"/>
  <c r="J140" i="8"/>
  <c r="J130" i="8"/>
  <c r="J126" i="8"/>
  <c r="J118" i="8"/>
  <c r="J116" i="8"/>
  <c r="J112" i="8"/>
  <c r="J108" i="8"/>
  <c r="J104" i="8"/>
  <c r="J102" i="8"/>
  <c r="J88" i="8"/>
  <c r="J86" i="8"/>
  <c r="J82" i="8"/>
  <c r="J78" i="8"/>
  <c r="J74" i="8"/>
  <c r="J72" i="8"/>
  <c r="J68" i="8"/>
  <c r="J64" i="8"/>
  <c r="J60" i="8"/>
  <c r="J58" i="8"/>
  <c r="J53" i="8"/>
  <c r="J49" i="8"/>
  <c r="J45" i="8"/>
  <c r="J43" i="8"/>
  <c r="J35" i="8"/>
  <c r="J31" i="8"/>
  <c r="J29" i="8"/>
  <c r="J25" i="8"/>
  <c r="J21" i="8"/>
  <c r="J17" i="8"/>
  <c r="J15" i="8"/>
  <c r="J12" i="8"/>
  <c r="J4" i="8"/>
  <c r="J6" i="8"/>
  <c r="J9" i="8"/>
  <c r="I295" i="5"/>
  <c r="I290" i="5"/>
  <c r="I288" i="5"/>
  <c r="I284" i="5"/>
  <c r="I283" i="5"/>
  <c r="I280" i="5"/>
  <c r="I279" i="5"/>
  <c r="I276" i="5"/>
  <c r="I274" i="5"/>
  <c r="I269" i="5"/>
  <c r="I268" i="5"/>
  <c r="I265" i="5"/>
  <c r="I264" i="5"/>
  <c r="I261" i="5"/>
  <c r="I260" i="5"/>
  <c r="I257" i="5"/>
  <c r="I256" i="5"/>
  <c r="I253" i="5"/>
  <c r="I252" i="5"/>
  <c r="I249" i="5"/>
  <c r="I248" i="5"/>
  <c r="I245" i="5"/>
  <c r="I244" i="5"/>
  <c r="I241" i="5"/>
  <c r="I240" i="5"/>
  <c r="I237" i="5"/>
  <c r="I236" i="5"/>
  <c r="I233" i="5"/>
  <c r="I231" i="5"/>
  <c r="I226" i="5"/>
  <c r="I224" i="5"/>
  <c r="I221" i="5"/>
  <c r="I219" i="5"/>
  <c r="I216" i="5"/>
  <c r="I214" i="5"/>
  <c r="I211" i="5"/>
  <c r="I209" i="5"/>
  <c r="I206" i="5"/>
  <c r="I204" i="5"/>
  <c r="I201" i="5"/>
  <c r="I196" i="5"/>
  <c r="I194" i="5"/>
  <c r="I191" i="5"/>
  <c r="I189" i="5"/>
  <c r="I184" i="5"/>
  <c r="I181" i="5"/>
  <c r="I179" i="5"/>
  <c r="I174" i="5"/>
  <c r="I172" i="5"/>
  <c r="I169" i="5"/>
  <c r="I167" i="5"/>
  <c r="I164" i="5"/>
  <c r="I162" i="5"/>
  <c r="I159" i="5"/>
  <c r="I157" i="5"/>
  <c r="I154" i="5"/>
  <c r="I152" i="5"/>
  <c r="I149" i="5"/>
  <c r="I147" i="5"/>
  <c r="I144" i="5"/>
  <c r="I142" i="5"/>
  <c r="I139" i="5"/>
  <c r="I137" i="5"/>
  <c r="I134" i="5"/>
  <c r="I132" i="5"/>
  <c r="I129" i="5"/>
  <c r="I127" i="5"/>
  <c r="I124" i="5"/>
  <c r="I122" i="5"/>
  <c r="I119" i="5"/>
  <c r="I117" i="5"/>
  <c r="I112" i="5"/>
  <c r="I110" i="5"/>
  <c r="I107" i="5"/>
  <c r="I105" i="5"/>
  <c r="I102" i="5"/>
  <c r="I100" i="5"/>
  <c r="I97" i="5"/>
  <c r="I95" i="5"/>
  <c r="I92" i="5"/>
  <c r="I90" i="5"/>
  <c r="I87" i="5"/>
  <c r="I85" i="5"/>
  <c r="I82" i="5"/>
  <c r="I80" i="5"/>
  <c r="I77" i="5"/>
  <c r="I75" i="5"/>
  <c r="I72" i="5"/>
  <c r="I70" i="5"/>
  <c r="I67" i="5"/>
  <c r="I65" i="5"/>
  <c r="I60" i="5"/>
  <c r="I58" i="5"/>
  <c r="I55" i="5"/>
  <c r="I53" i="5"/>
  <c r="I50" i="5"/>
  <c r="I48" i="5"/>
  <c r="I45" i="5"/>
  <c r="I43" i="5"/>
  <c r="I40" i="5"/>
  <c r="I38" i="5"/>
  <c r="I35" i="5"/>
  <c r="I33" i="5"/>
  <c r="I30" i="5"/>
  <c r="I28" i="5"/>
  <c r="I25" i="5"/>
  <c r="I23" i="5"/>
  <c r="I20" i="5"/>
  <c r="I19" i="5"/>
  <c r="I16" i="5"/>
  <c r="I14" i="5"/>
  <c r="I11" i="5"/>
  <c r="I10" i="5"/>
  <c r="I7" i="5"/>
  <c r="I5" i="5"/>
  <c r="J445" i="3"/>
  <c r="J443" i="3"/>
  <c r="J441" i="3"/>
  <c r="J440" i="3"/>
  <c r="J438" i="3"/>
  <c r="J436" i="3"/>
  <c r="J434" i="3"/>
  <c r="J431" i="3"/>
  <c r="J430" i="3"/>
  <c r="J428" i="3"/>
  <c r="J426" i="3"/>
  <c r="J425" i="3"/>
  <c r="J421" i="3"/>
  <c r="J419" i="3"/>
  <c r="J416" i="3"/>
  <c r="J413" i="3"/>
  <c r="J412" i="3"/>
  <c r="J409" i="3"/>
  <c r="J407" i="3"/>
  <c r="J405" i="3"/>
  <c r="J402" i="3"/>
  <c r="J399" i="3"/>
  <c r="J396" i="3"/>
  <c r="J394" i="3"/>
  <c r="J391" i="3"/>
  <c r="J390" i="3"/>
  <c r="J388" i="3"/>
  <c r="J386" i="3"/>
  <c r="J385" i="3"/>
  <c r="J382" i="3"/>
  <c r="J381" i="3"/>
  <c r="J377" i="3"/>
  <c r="J376" i="3"/>
  <c r="J372" i="3"/>
  <c r="J370" i="3"/>
  <c r="J367" i="3"/>
  <c r="J364" i="3"/>
  <c r="J363" i="3"/>
  <c r="J360" i="3"/>
  <c r="J358" i="3"/>
  <c r="J356" i="3"/>
  <c r="J353" i="3"/>
  <c r="J352" i="3"/>
  <c r="J350" i="3"/>
  <c r="J347" i="3"/>
  <c r="J345" i="3"/>
  <c r="J342" i="3"/>
  <c r="J341" i="3"/>
  <c r="J339" i="3"/>
  <c r="J337" i="3"/>
  <c r="J336" i="3"/>
  <c r="J333" i="3"/>
  <c r="J332" i="3"/>
  <c r="J330" i="3"/>
  <c r="J329" i="3"/>
  <c r="J326" i="3"/>
  <c r="J323" i="3"/>
  <c r="J321" i="3"/>
  <c r="J319" i="3"/>
  <c r="J316" i="3"/>
  <c r="J315" i="3"/>
  <c r="J312" i="3"/>
  <c r="J310" i="3"/>
  <c r="J308" i="3"/>
  <c r="J305" i="3"/>
  <c r="J304" i="3"/>
  <c r="J302" i="3"/>
  <c r="J281" i="3"/>
  <c r="J279" i="3"/>
  <c r="J278" i="3"/>
  <c r="J274" i="3"/>
  <c r="J272" i="3"/>
  <c r="J262" i="3"/>
  <c r="J239" i="3"/>
  <c r="J237" i="3"/>
  <c r="J234" i="3"/>
  <c r="J233" i="3"/>
  <c r="J231" i="3"/>
  <c r="J230" i="3"/>
  <c r="J229" i="3"/>
  <c r="J225" i="3"/>
  <c r="J223" i="3"/>
  <c r="J220" i="3"/>
  <c r="J217" i="3"/>
  <c r="J216" i="3"/>
  <c r="J213" i="3"/>
  <c r="J211" i="3"/>
  <c r="J209" i="3"/>
  <c r="J206" i="3"/>
  <c r="J205" i="3"/>
  <c r="J203" i="3"/>
  <c r="J199" i="3"/>
  <c r="J196" i="3"/>
  <c r="J195" i="3"/>
  <c r="J193" i="3"/>
  <c r="J191" i="3"/>
  <c r="J189" i="3"/>
  <c r="J186" i="3"/>
  <c r="J185" i="3"/>
  <c r="J182" i="3"/>
  <c r="J180" i="3"/>
  <c r="J178" i="3"/>
  <c r="J174" i="3"/>
  <c r="J169" i="3"/>
  <c r="J166" i="3"/>
  <c r="J165" i="3"/>
  <c r="J162" i="3"/>
  <c r="J158" i="3"/>
  <c r="J160" i="3"/>
  <c r="J155" i="3"/>
  <c r="J153" i="3"/>
  <c r="J151" i="3"/>
  <c r="J147" i="3"/>
  <c r="J142" i="3"/>
  <c r="J141" i="3"/>
  <c r="J139" i="3"/>
  <c r="J136" i="3"/>
  <c r="J134" i="3"/>
  <c r="J131" i="3"/>
  <c r="J129" i="3"/>
  <c r="J127" i="3"/>
  <c r="J125" i="3"/>
  <c r="J122" i="3"/>
  <c r="J120" i="3"/>
  <c r="J114" i="3"/>
  <c r="J109" i="3"/>
  <c r="I445" i="3" l="1"/>
  <c r="I443" i="3"/>
  <c r="I441" i="3"/>
  <c r="I440" i="3"/>
  <c r="I438" i="3"/>
  <c r="I436" i="3"/>
  <c r="I434" i="3"/>
  <c r="I431" i="3"/>
  <c r="I430" i="3"/>
  <c r="I428" i="3"/>
  <c r="I425" i="3"/>
  <c r="I421" i="3"/>
  <c r="I419" i="3"/>
  <c r="I416" i="3"/>
  <c r="I413" i="3"/>
  <c r="I412" i="3"/>
  <c r="I409" i="3"/>
  <c r="I407" i="3"/>
  <c r="I405" i="3"/>
  <c r="I402" i="3"/>
  <c r="I401" i="3"/>
  <c r="I399" i="3"/>
  <c r="I396" i="3"/>
  <c r="I394" i="3"/>
  <c r="I391" i="3"/>
  <c r="I390" i="3"/>
  <c r="I388" i="3"/>
  <c r="I386" i="3"/>
  <c r="I385" i="3"/>
  <c r="I382" i="3"/>
  <c r="I381" i="3"/>
  <c r="I379" i="3"/>
  <c r="I377" i="3"/>
  <c r="I376" i="3"/>
  <c r="I372" i="3"/>
  <c r="I370" i="3"/>
  <c r="I367" i="3"/>
  <c r="I364" i="3"/>
  <c r="I363" i="3"/>
  <c r="I360" i="3"/>
  <c r="I358" i="3"/>
  <c r="I356" i="3"/>
  <c r="I353" i="3"/>
  <c r="I352" i="3"/>
  <c r="I350" i="3"/>
  <c r="I347" i="3"/>
  <c r="I345" i="3"/>
  <c r="I342" i="3"/>
  <c r="I341" i="3"/>
  <c r="I339" i="3"/>
  <c r="I337" i="3"/>
  <c r="I336" i="3"/>
  <c r="I333" i="3"/>
  <c r="I332" i="3"/>
  <c r="I330" i="3"/>
  <c r="I329" i="3"/>
  <c r="I326" i="3"/>
  <c r="I323" i="3"/>
  <c r="I321" i="3"/>
  <c r="I319" i="3"/>
  <c r="I316" i="3"/>
  <c r="I315" i="3"/>
  <c r="I312" i="3"/>
  <c r="I310" i="3"/>
  <c r="I308" i="3"/>
  <c r="I305" i="3"/>
  <c r="I304" i="3"/>
  <c r="I302" i="3"/>
  <c r="I299" i="3"/>
  <c r="I297" i="3"/>
  <c r="I294" i="3"/>
  <c r="I293" i="3"/>
  <c r="I291" i="3"/>
  <c r="I288" i="3"/>
  <c r="I287" i="3"/>
  <c r="I284" i="3"/>
  <c r="I283" i="3"/>
  <c r="I281" i="3"/>
  <c r="I279" i="3"/>
  <c r="I278" i="3"/>
  <c r="I274" i="3"/>
  <c r="I272" i="3"/>
  <c r="I269" i="3"/>
  <c r="I266" i="3"/>
  <c r="I262" i="3"/>
  <c r="I260" i="3"/>
  <c r="I254" i="3"/>
  <c r="I252" i="3"/>
  <c r="I247" i="3"/>
  <c r="I244" i="3"/>
  <c r="I243" i="3"/>
  <c r="I241" i="3"/>
  <c r="I239" i="3"/>
  <c r="I237" i="3"/>
  <c r="I234" i="3"/>
  <c r="I233" i="3"/>
  <c r="I231" i="3"/>
  <c r="I230" i="3"/>
  <c r="I229" i="3"/>
  <c r="I225" i="3"/>
  <c r="I223" i="3"/>
  <c r="I220" i="3"/>
  <c r="I217" i="3"/>
  <c r="I216" i="3"/>
  <c r="I213" i="3"/>
  <c r="I209" i="3"/>
  <c r="I205" i="3"/>
  <c r="I203" i="3"/>
  <c r="I199" i="3"/>
  <c r="I196" i="3"/>
  <c r="I195" i="3"/>
  <c r="I193" i="3"/>
  <c r="I191" i="3"/>
  <c r="I189" i="3"/>
  <c r="I186" i="3"/>
  <c r="I185" i="3"/>
  <c r="I182" i="3"/>
  <c r="I180" i="3"/>
  <c r="I178" i="3"/>
  <c r="I174" i="3"/>
  <c r="I172" i="3"/>
  <c r="I169" i="3"/>
  <c r="I166" i="3"/>
  <c r="I165" i="3" l="1"/>
  <c r="I162" i="3"/>
  <c r="I160" i="3"/>
  <c r="I158" i="3"/>
  <c r="I155" i="3"/>
  <c r="I153" i="3"/>
  <c r="I151" i="3"/>
  <c r="I147" i="3"/>
  <c r="I145" i="3"/>
  <c r="I142" i="3"/>
  <c r="I141" i="3"/>
  <c r="I139" i="3"/>
  <c r="I136" i="3"/>
  <c r="I134" i="3"/>
  <c r="I131" i="3"/>
  <c r="I129" i="3"/>
  <c r="I127" i="3"/>
  <c r="I125" i="3"/>
  <c r="I122" i="3"/>
  <c r="I120" i="3"/>
  <c r="I117" i="3"/>
  <c r="I114" i="3"/>
  <c r="I111" i="3"/>
  <c r="I109" i="3"/>
  <c r="I107" i="3"/>
  <c r="I104" i="3"/>
  <c r="I102" i="3"/>
  <c r="I100" i="3"/>
  <c r="I97" i="3"/>
  <c r="I95" i="3"/>
  <c r="I93" i="3"/>
  <c r="I90" i="3"/>
  <c r="I87" i="3"/>
  <c r="I85" i="3"/>
  <c r="I83" i="3"/>
  <c r="I81" i="3"/>
  <c r="I80" i="3"/>
  <c r="I79" i="3"/>
  <c r="I78" i="3"/>
  <c r="I75" i="3"/>
  <c r="I72" i="3"/>
  <c r="I69" i="3"/>
  <c r="I66" i="3"/>
  <c r="I63" i="3"/>
  <c r="I61" i="3"/>
  <c r="I59" i="3"/>
  <c r="I56" i="3"/>
  <c r="I54" i="3"/>
  <c r="I50" i="3"/>
  <c r="I48" i="3"/>
  <c r="I45" i="3"/>
  <c r="I42" i="3"/>
  <c r="I40" i="3"/>
  <c r="I39" i="3"/>
  <c r="I36" i="3"/>
  <c r="I35" i="3"/>
  <c r="I33" i="3"/>
  <c r="I31" i="3"/>
  <c r="I30" i="3"/>
  <c r="I26" i="3"/>
  <c r="I24" i="3"/>
  <c r="I21" i="3"/>
  <c r="I18" i="3"/>
  <c r="I17" i="3"/>
  <c r="I14" i="3"/>
  <c r="I12" i="3"/>
  <c r="I10" i="3"/>
  <c r="I7" i="3"/>
  <c r="I5" i="3"/>
  <c r="I427" i="8" l="1"/>
  <c r="I423" i="8"/>
  <c r="I419" i="8"/>
  <c r="I417" i="8"/>
  <c r="I414" i="8"/>
  <c r="I410" i="8"/>
  <c r="I406" i="8"/>
  <c r="I404" i="8"/>
  <c r="I401" i="8"/>
  <c r="I397" i="8"/>
  <c r="I393" i="8"/>
  <c r="I391" i="8"/>
  <c r="I388" i="8"/>
  <c r="I384" i="8"/>
  <c r="I380" i="8"/>
  <c r="I378" i="8"/>
  <c r="I375" i="8"/>
  <c r="I371" i="8"/>
  <c r="I367" i="8"/>
  <c r="I365" i="8"/>
  <c r="I362" i="8"/>
  <c r="I358" i="8"/>
  <c r="I354" i="8"/>
  <c r="I352" i="8"/>
  <c r="I346" i="8"/>
  <c r="I342" i="8"/>
  <c r="I338" i="8"/>
  <c r="I336" i="8"/>
  <c r="I332" i="8"/>
  <c r="I328" i="8"/>
  <c r="I324" i="8"/>
  <c r="I322" i="8"/>
  <c r="I318" i="8"/>
  <c r="I315" i="8"/>
  <c r="I311" i="8"/>
  <c r="I309" i="8"/>
  <c r="I305" i="8"/>
  <c r="I301" i="8"/>
  <c r="I297" i="8"/>
  <c r="I295" i="8"/>
  <c r="I291" i="8"/>
  <c r="I287" i="8"/>
  <c r="I283" i="8"/>
  <c r="I281" i="8"/>
  <c r="I278" i="8"/>
  <c r="I275" i="8"/>
  <c r="I272" i="8"/>
  <c r="I270" i="8"/>
  <c r="I264" i="8"/>
  <c r="I260" i="8"/>
  <c r="I256" i="8"/>
  <c r="I254" i="8"/>
  <c r="I250" i="8"/>
  <c r="I246" i="8"/>
  <c r="I242" i="8"/>
  <c r="I240" i="8"/>
  <c r="I237" i="8"/>
  <c r="I233" i="8"/>
  <c r="I229" i="8"/>
  <c r="I227" i="8"/>
  <c r="I224" i="8"/>
  <c r="I220" i="8"/>
  <c r="I216" i="8"/>
  <c r="I214" i="8"/>
  <c r="I211" i="8"/>
  <c r="I207" i="8"/>
  <c r="I203" i="8"/>
  <c r="I201" i="8"/>
  <c r="I198" i="8"/>
  <c r="I194" i="8"/>
  <c r="I190" i="8"/>
  <c r="I188" i="8"/>
  <c r="I182" i="8"/>
  <c r="I178" i="8"/>
  <c r="I174" i="8"/>
  <c r="I172" i="8"/>
  <c r="I168" i="8"/>
  <c r="I164" i="8"/>
  <c r="I160" i="8"/>
  <c r="I158" i="8"/>
  <c r="I154" i="8"/>
  <c r="I150" i="8"/>
  <c r="I146" i="8"/>
  <c r="I144" i="8"/>
  <c r="I140" i="8"/>
  <c r="I136" i="8"/>
  <c r="I132" i="8"/>
  <c r="I130" i="8"/>
  <c r="I126" i="8"/>
  <c r="I122" i="8"/>
  <c r="I118" i="8"/>
  <c r="I116" i="8"/>
  <c r="I112" i="8"/>
  <c r="I108" i="8"/>
  <c r="I92" i="8"/>
  <c r="I104" i="8"/>
  <c r="I102" i="8"/>
  <c r="K91" i="8"/>
  <c r="K90" i="8"/>
  <c r="K89" i="8"/>
  <c r="K88" i="8"/>
  <c r="K87" i="8"/>
  <c r="K86" i="8"/>
  <c r="I96" i="8"/>
  <c r="I88" i="8" l="1"/>
  <c r="I86" i="8"/>
  <c r="K84" i="8"/>
  <c r="K83" i="8"/>
  <c r="K82" i="8"/>
  <c r="I82" i="8"/>
  <c r="K81" i="8"/>
  <c r="K80" i="8"/>
  <c r="K79" i="8"/>
  <c r="K78" i="8"/>
  <c r="I78" i="8"/>
  <c r="K77" i="8"/>
  <c r="K76" i="8"/>
  <c r="K75" i="8"/>
  <c r="K74" i="8"/>
  <c r="I74" i="8"/>
  <c r="K73" i="8"/>
  <c r="K72" i="8"/>
  <c r="I72" i="8"/>
  <c r="K70" i="8" l="1"/>
  <c r="K69" i="8"/>
  <c r="K68" i="8"/>
  <c r="I68" i="8"/>
  <c r="K67" i="8"/>
  <c r="K66" i="8"/>
  <c r="K65" i="8"/>
  <c r="K64" i="8"/>
  <c r="I64" i="8"/>
  <c r="K63" i="8"/>
  <c r="K62" i="8"/>
  <c r="K61" i="8"/>
  <c r="K60" i="8"/>
  <c r="I60" i="8"/>
  <c r="K59" i="8"/>
  <c r="K58" i="8"/>
  <c r="I58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I53" i="8"/>
  <c r="I49" i="8"/>
  <c r="I45" i="8"/>
  <c r="I43" i="8"/>
  <c r="K41" i="8" l="1"/>
  <c r="K40" i="8"/>
  <c r="K39" i="8"/>
  <c r="K38" i="8"/>
  <c r="K37" i="8"/>
  <c r="K36" i="8"/>
  <c r="K35" i="8"/>
  <c r="K34" i="8"/>
  <c r="K33" i="8"/>
  <c r="K32" i="8"/>
  <c r="K31" i="8"/>
  <c r="K30" i="8"/>
  <c r="K29" i="8"/>
  <c r="I39" i="8"/>
  <c r="I35" i="8"/>
  <c r="I31" i="8"/>
  <c r="I29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I25" i="8"/>
  <c r="I21" i="8"/>
  <c r="I17" i="8"/>
  <c r="I15" i="8"/>
  <c r="K13" i="8"/>
  <c r="K12" i="8"/>
  <c r="I12" i="8"/>
  <c r="K11" i="8"/>
  <c r="K10" i="8"/>
  <c r="K9" i="8"/>
  <c r="I9" i="8"/>
  <c r="K8" i="8"/>
  <c r="K7" i="8"/>
  <c r="K6" i="8"/>
  <c r="I6" i="8"/>
  <c r="K4" i="8"/>
  <c r="I4" i="8"/>
  <c r="K295" i="5" l="1"/>
  <c r="J295" i="5"/>
  <c r="K294" i="5"/>
  <c r="K293" i="5"/>
  <c r="K292" i="5"/>
  <c r="K291" i="5"/>
  <c r="J291" i="5"/>
  <c r="K290" i="5"/>
  <c r="J290" i="5"/>
  <c r="K288" i="5"/>
  <c r="J288" i="5"/>
  <c r="K287" i="5"/>
  <c r="K286" i="5"/>
  <c r="K285" i="5"/>
  <c r="K284" i="5"/>
  <c r="J284" i="5"/>
  <c r="K283" i="5"/>
  <c r="J283" i="5"/>
  <c r="K281" i="5"/>
  <c r="K280" i="5"/>
  <c r="K279" i="5"/>
  <c r="K278" i="5"/>
  <c r="K277" i="5"/>
  <c r="K276" i="5"/>
  <c r="K275" i="5"/>
  <c r="K274" i="5"/>
  <c r="J280" i="5"/>
  <c r="J279" i="5"/>
  <c r="J276" i="5"/>
  <c r="J274" i="5"/>
  <c r="K270" i="5"/>
  <c r="K269" i="5"/>
  <c r="J269" i="5"/>
  <c r="K268" i="5"/>
  <c r="J268" i="5"/>
  <c r="K267" i="5"/>
  <c r="K266" i="5"/>
  <c r="K265" i="5"/>
  <c r="J265" i="5"/>
  <c r="K264" i="5"/>
  <c r="J264" i="5"/>
  <c r="K262" i="5"/>
  <c r="K261" i="5"/>
  <c r="J261" i="5"/>
  <c r="K260" i="5"/>
  <c r="J260" i="5"/>
  <c r="K259" i="5"/>
  <c r="K258" i="5"/>
  <c r="K257" i="5"/>
  <c r="J257" i="5"/>
  <c r="K256" i="5"/>
  <c r="J256" i="5"/>
  <c r="K254" i="5"/>
  <c r="K253" i="5"/>
  <c r="J253" i="5"/>
  <c r="K252" i="5"/>
  <c r="J252" i="5"/>
  <c r="K251" i="5"/>
  <c r="K250" i="5"/>
  <c r="K249" i="5"/>
  <c r="J249" i="5"/>
  <c r="K248" i="5"/>
  <c r="J248" i="5"/>
  <c r="K246" i="5"/>
  <c r="K245" i="5"/>
  <c r="J245" i="5"/>
  <c r="K244" i="5"/>
  <c r="J244" i="5"/>
  <c r="K243" i="5"/>
  <c r="K242" i="5"/>
  <c r="K241" i="5"/>
  <c r="J241" i="5"/>
  <c r="K240" i="5"/>
  <c r="J240" i="5"/>
  <c r="K238" i="5"/>
  <c r="K237" i="5"/>
  <c r="K236" i="5"/>
  <c r="K235" i="5"/>
  <c r="K234" i="5"/>
  <c r="K233" i="5"/>
  <c r="K232" i="5"/>
  <c r="K231" i="5"/>
  <c r="J237" i="5"/>
  <c r="J236" i="5"/>
  <c r="J233" i="5"/>
  <c r="J231" i="5"/>
  <c r="K227" i="5"/>
  <c r="K226" i="5"/>
  <c r="J226" i="5"/>
  <c r="K224" i="5"/>
  <c r="J224" i="5"/>
  <c r="K223" i="5"/>
  <c r="K222" i="5"/>
  <c r="K221" i="5"/>
  <c r="J221" i="5"/>
  <c r="K219" i="5"/>
  <c r="J219" i="5"/>
  <c r="K217" i="5"/>
  <c r="K216" i="5"/>
  <c r="J216" i="5"/>
  <c r="K214" i="5"/>
  <c r="J214" i="5"/>
  <c r="K213" i="5"/>
  <c r="K212" i="5"/>
  <c r="K211" i="5"/>
  <c r="J211" i="5"/>
  <c r="K209" i="5"/>
  <c r="J209" i="5"/>
  <c r="K207" i="5"/>
  <c r="K206" i="5"/>
  <c r="J206" i="5"/>
  <c r="K204" i="5"/>
  <c r="J204" i="5"/>
  <c r="K203" i="5"/>
  <c r="K202" i="5"/>
  <c r="K201" i="5"/>
  <c r="J201" i="5"/>
  <c r="K199" i="5"/>
  <c r="J199" i="5"/>
  <c r="K197" i="5"/>
  <c r="K196" i="5"/>
  <c r="J196" i="5"/>
  <c r="K194" i="5"/>
  <c r="J194" i="5"/>
  <c r="K193" i="5"/>
  <c r="K192" i="5"/>
  <c r="K191" i="5"/>
  <c r="J191" i="5"/>
  <c r="K189" i="5"/>
  <c r="J189" i="5"/>
  <c r="K187" i="5"/>
  <c r="K186" i="5"/>
  <c r="K184" i="5"/>
  <c r="K183" i="5"/>
  <c r="K182" i="5"/>
  <c r="K180" i="5"/>
  <c r="K181" i="5"/>
  <c r="K179" i="5"/>
  <c r="J186" i="5"/>
  <c r="J184" i="5"/>
  <c r="J181" i="5"/>
  <c r="J179" i="5"/>
  <c r="K175" i="5"/>
  <c r="K174" i="5"/>
  <c r="J174" i="5"/>
  <c r="K172" i="5"/>
  <c r="J172" i="5"/>
  <c r="K171" i="5"/>
  <c r="K170" i="5"/>
  <c r="K169" i="5"/>
  <c r="J169" i="5"/>
  <c r="K167" i="5"/>
  <c r="J167" i="5"/>
  <c r="K165" i="5"/>
  <c r="K164" i="5"/>
  <c r="K162" i="5"/>
  <c r="K161" i="5"/>
  <c r="K160" i="5"/>
  <c r="K159" i="5"/>
  <c r="K157" i="5"/>
  <c r="J164" i="5"/>
  <c r="J162" i="5"/>
  <c r="J159" i="5"/>
  <c r="J157" i="5"/>
  <c r="J152" i="5"/>
  <c r="K155" i="5"/>
  <c r="K154" i="5"/>
  <c r="J154" i="5"/>
  <c r="K152" i="5"/>
  <c r="K151" i="5"/>
  <c r="K150" i="5"/>
  <c r="K149" i="5"/>
  <c r="J149" i="5"/>
  <c r="K147" i="5"/>
  <c r="J147" i="5"/>
  <c r="K145" i="5"/>
  <c r="K144" i="5"/>
  <c r="K142" i="5"/>
  <c r="K141" i="5"/>
  <c r="K140" i="5"/>
  <c r="K139" i="5"/>
  <c r="J144" i="5"/>
  <c r="J142" i="5"/>
  <c r="J139" i="5"/>
  <c r="K137" i="5"/>
  <c r="J137" i="5"/>
  <c r="K135" i="5"/>
  <c r="K134" i="5"/>
  <c r="J134" i="5"/>
  <c r="K132" i="5"/>
  <c r="J132" i="5"/>
  <c r="K131" i="5"/>
  <c r="K130" i="5"/>
  <c r="K129" i="5"/>
  <c r="J129" i="5"/>
  <c r="K128" i="5"/>
  <c r="K127" i="5"/>
  <c r="J127" i="5"/>
  <c r="K125" i="5"/>
  <c r="K124" i="5"/>
  <c r="K122" i="5"/>
  <c r="K121" i="5"/>
  <c r="K120" i="5"/>
  <c r="K119" i="5"/>
  <c r="K118" i="5"/>
  <c r="K117" i="5"/>
  <c r="J124" i="5"/>
  <c r="J122" i="5"/>
  <c r="J119" i="5"/>
  <c r="J117" i="5"/>
  <c r="K113" i="5"/>
  <c r="K112" i="5"/>
  <c r="K110" i="5"/>
  <c r="K109" i="5"/>
  <c r="K108" i="5"/>
  <c r="K107" i="5"/>
  <c r="K105" i="5"/>
  <c r="J112" i="5"/>
  <c r="J110" i="5"/>
  <c r="J107" i="5"/>
  <c r="J105" i="5"/>
  <c r="K103" i="5"/>
  <c r="K102" i="5"/>
  <c r="K100" i="5"/>
  <c r="K99" i="5"/>
  <c r="K98" i="5"/>
  <c r="K97" i="5"/>
  <c r="K95" i="5"/>
  <c r="J102" i="5"/>
  <c r="J100" i="5"/>
  <c r="J97" i="5"/>
  <c r="J95" i="5"/>
  <c r="K93" i="5"/>
  <c r="K92" i="5"/>
  <c r="K90" i="5"/>
  <c r="K89" i="5"/>
  <c r="K88" i="5"/>
  <c r="K87" i="5"/>
  <c r="K85" i="5"/>
  <c r="J92" i="5"/>
  <c r="J90" i="5"/>
  <c r="J87" i="5"/>
  <c r="J85" i="5"/>
  <c r="K83" i="5"/>
  <c r="K82" i="5"/>
  <c r="K80" i="5"/>
  <c r="K79" i="5"/>
  <c r="K78" i="5"/>
  <c r="K77" i="5"/>
  <c r="K75" i="5"/>
  <c r="J82" i="5"/>
  <c r="J80" i="5"/>
  <c r="J77" i="5"/>
  <c r="J75" i="5"/>
  <c r="K73" i="5"/>
  <c r="K72" i="5"/>
  <c r="K70" i="5"/>
  <c r="K69" i="5"/>
  <c r="K68" i="5"/>
  <c r="K67" i="5"/>
  <c r="K66" i="5"/>
  <c r="K65" i="5"/>
  <c r="J72" i="5"/>
  <c r="J70" i="5"/>
  <c r="J67" i="5"/>
  <c r="J65" i="5"/>
  <c r="K61" i="5"/>
  <c r="K60" i="5"/>
  <c r="K58" i="5"/>
  <c r="K57" i="5"/>
  <c r="K56" i="5"/>
  <c r="K55" i="5"/>
  <c r="K53" i="5"/>
  <c r="J60" i="5"/>
  <c r="J58" i="5"/>
  <c r="J55" i="5"/>
  <c r="J53" i="5"/>
  <c r="K51" i="5"/>
  <c r="K50" i="5"/>
  <c r="K48" i="5"/>
  <c r="K47" i="5"/>
  <c r="K46" i="5"/>
  <c r="K45" i="5"/>
  <c r="K43" i="5"/>
  <c r="J50" i="5"/>
  <c r="J48" i="5"/>
  <c r="J45" i="5"/>
  <c r="J43" i="5"/>
  <c r="K41" i="5"/>
  <c r="K40" i="5"/>
  <c r="K38" i="5"/>
  <c r="K37" i="5"/>
  <c r="K36" i="5"/>
  <c r="K35" i="5"/>
  <c r="K33" i="5"/>
  <c r="J40" i="5"/>
  <c r="J38" i="5"/>
  <c r="J35" i="5"/>
  <c r="J33" i="5"/>
  <c r="K31" i="5"/>
  <c r="K30" i="5"/>
  <c r="J30" i="5"/>
  <c r="K28" i="5"/>
  <c r="J28" i="5"/>
  <c r="K27" i="5"/>
  <c r="K26" i="5"/>
  <c r="K25" i="5"/>
  <c r="J25" i="5"/>
  <c r="K23" i="5"/>
  <c r="J23" i="5"/>
  <c r="K21" i="5"/>
  <c r="K20" i="5"/>
  <c r="J20" i="5"/>
  <c r="K19" i="5"/>
  <c r="J19" i="5"/>
  <c r="K18" i="5"/>
  <c r="K17" i="5"/>
  <c r="K16" i="5"/>
  <c r="J16" i="5"/>
  <c r="K15" i="5"/>
  <c r="K14" i="5"/>
  <c r="J14" i="5"/>
  <c r="K12" i="5"/>
  <c r="K11" i="5"/>
  <c r="J11" i="5"/>
  <c r="K10" i="5"/>
  <c r="J10" i="5"/>
  <c r="K9" i="5"/>
  <c r="K8" i="5"/>
  <c r="K7" i="5"/>
  <c r="J7" i="5"/>
  <c r="K6" i="5"/>
  <c r="K5" i="5"/>
  <c r="J5" i="5"/>
  <c r="K129" i="10"/>
  <c r="K8" i="10"/>
  <c r="K175" i="10"/>
  <c r="K155" i="10"/>
  <c r="K153" i="10"/>
  <c r="K444" i="3"/>
  <c r="K443" i="3"/>
  <c r="K442" i="3"/>
  <c r="K440" i="3"/>
  <c r="K441" i="3"/>
  <c r="K445" i="3"/>
  <c r="K438" i="3"/>
  <c r="K436" i="3"/>
  <c r="K435" i="3"/>
  <c r="K434" i="3"/>
  <c r="K433" i="3"/>
  <c r="K432" i="3"/>
  <c r="K431" i="3"/>
  <c r="K430" i="3"/>
  <c r="K428" i="3"/>
  <c r="K427" i="3"/>
  <c r="K426" i="3"/>
  <c r="I426" i="3"/>
  <c r="K425" i="3"/>
  <c r="K420" i="3"/>
  <c r="K423" i="3"/>
  <c r="K422" i="3"/>
  <c r="K421" i="3"/>
  <c r="K419" i="3"/>
  <c r="K417" i="3" l="1"/>
  <c r="K416" i="3"/>
  <c r="K414" i="3"/>
  <c r="K413" i="3"/>
  <c r="K412" i="3"/>
  <c r="K410" i="3"/>
  <c r="K409" i="3"/>
  <c r="K407" i="3"/>
  <c r="K406" i="3"/>
  <c r="K405" i="3"/>
  <c r="K403" i="3"/>
  <c r="K402" i="3"/>
  <c r="K401" i="3"/>
  <c r="K399" i="3"/>
  <c r="K396" i="3"/>
  <c r="K395" i="3"/>
  <c r="K394" i="3"/>
  <c r="K392" i="3"/>
  <c r="K391" i="3"/>
  <c r="K390" i="3"/>
  <c r="K388" i="3"/>
  <c r="K386" i="3"/>
  <c r="K385" i="3"/>
  <c r="K384" i="3"/>
  <c r="K383" i="3"/>
  <c r="K382" i="3"/>
  <c r="K381" i="3"/>
  <c r="K379" i="3"/>
  <c r="K378" i="3"/>
  <c r="K377" i="3"/>
  <c r="K376" i="3"/>
  <c r="K374" i="3"/>
  <c r="K373" i="3"/>
  <c r="K372" i="3"/>
  <c r="K371" i="3"/>
  <c r="K370" i="3"/>
  <c r="K368" i="3"/>
  <c r="K367" i="3"/>
  <c r="K365" i="3"/>
  <c r="K364" i="3"/>
  <c r="K363" i="3"/>
  <c r="K361" i="3"/>
  <c r="K360" i="3"/>
  <c r="K358" i="3"/>
  <c r="K357" i="3"/>
  <c r="K356" i="3"/>
  <c r="K354" i="3"/>
  <c r="K353" i="3"/>
  <c r="K352" i="3"/>
  <c r="K350" i="3"/>
  <c r="K347" i="3"/>
  <c r="K346" i="3"/>
  <c r="K345" i="3"/>
  <c r="K343" i="3"/>
  <c r="K342" i="3"/>
  <c r="K341" i="3"/>
  <c r="K339" i="3"/>
  <c r="K337" i="3"/>
  <c r="K335" i="3"/>
  <c r="K336" i="3"/>
  <c r="K334" i="3"/>
  <c r="K333" i="3"/>
  <c r="K332" i="3"/>
  <c r="K330" i="3"/>
  <c r="K329" i="3"/>
  <c r="K327" i="3"/>
  <c r="K326" i="3"/>
  <c r="K324" i="3"/>
  <c r="K323" i="3"/>
  <c r="K322" i="3"/>
  <c r="K321" i="3"/>
  <c r="K313" i="3"/>
  <c r="K312" i="3"/>
  <c r="K319" i="3"/>
  <c r="K317" i="3"/>
  <c r="K316" i="3"/>
  <c r="K315" i="3"/>
  <c r="K310" i="3"/>
  <c r="K309" i="3"/>
  <c r="K308" i="3"/>
  <c r="K306" i="3"/>
  <c r="K305" i="3"/>
  <c r="K304" i="3"/>
  <c r="K302" i="3"/>
  <c r="K299" i="3"/>
  <c r="K298" i="3"/>
  <c r="K297" i="3"/>
  <c r="K295" i="3"/>
  <c r="K294" i="3"/>
  <c r="K293" i="3"/>
  <c r="K291" i="3"/>
  <c r="K288" i="3"/>
  <c r="K287" i="3"/>
  <c r="K286" i="3"/>
  <c r="K285" i="3"/>
  <c r="K284" i="3"/>
  <c r="K283" i="3"/>
  <c r="K281" i="3"/>
  <c r="K280" i="3"/>
  <c r="K279" i="3"/>
  <c r="K278" i="3"/>
  <c r="K276" i="3"/>
  <c r="K275" i="3"/>
  <c r="K274" i="3"/>
  <c r="K270" i="3"/>
  <c r="K269" i="3"/>
  <c r="K273" i="3"/>
  <c r="K272" i="3"/>
  <c r="K267" i="3"/>
  <c r="K266" i="3"/>
  <c r="K265" i="3"/>
  <c r="K263" i="3"/>
  <c r="K262" i="3"/>
  <c r="K260" i="3"/>
  <c r="K259" i="3"/>
  <c r="K258" i="3"/>
  <c r="I258" i="3"/>
  <c r="K255" i="3"/>
  <c r="I255" i="3"/>
  <c r="K254" i="3"/>
  <c r="K252" i="3"/>
  <c r="K248" i="3"/>
  <c r="K247" i="3"/>
  <c r="K245" i="3"/>
  <c r="K244" i="3"/>
  <c r="K243" i="3"/>
  <c r="K241" i="3"/>
  <c r="K239" i="3"/>
  <c r="K238" i="3"/>
  <c r="K237" i="3"/>
  <c r="K236" i="3"/>
  <c r="K235" i="3"/>
  <c r="K234" i="3"/>
  <c r="K233" i="3"/>
  <c r="K231" i="3"/>
  <c r="K230" i="3"/>
  <c r="K229" i="3"/>
  <c r="K227" i="3"/>
  <c r="K226" i="3"/>
  <c r="K225" i="3"/>
  <c r="K224" i="3"/>
  <c r="K223" i="3"/>
  <c r="K221" i="3" l="1"/>
  <c r="K220" i="3"/>
  <c r="K218" i="3"/>
  <c r="K217" i="3"/>
  <c r="K216" i="3"/>
  <c r="K214" i="3"/>
  <c r="K213" i="3"/>
  <c r="K211" i="3"/>
  <c r="I211" i="3"/>
  <c r="K207" i="3"/>
  <c r="I206" i="3"/>
  <c r="K197" i="3"/>
  <c r="K190" i="3"/>
  <c r="K191" i="3"/>
  <c r="K188" i="3"/>
  <c r="K187" i="3"/>
  <c r="K181" i="3"/>
  <c r="K176" i="3"/>
  <c r="K175" i="3"/>
  <c r="K210" i="3"/>
  <c r="K209" i="3"/>
  <c r="K206" i="3"/>
  <c r="K205" i="3"/>
  <c r="K203" i="3"/>
  <c r="K200" i="3"/>
  <c r="K199" i="3"/>
  <c r="K196" i="3"/>
  <c r="K195" i="3"/>
  <c r="K193" i="3"/>
  <c r="K189" i="3"/>
  <c r="K186" i="3"/>
  <c r="K185" i="3"/>
  <c r="K182" i="3"/>
  <c r="K180" i="3"/>
  <c r="K178" i="3"/>
  <c r="K174" i="3"/>
  <c r="K173" i="3"/>
  <c r="K172" i="3"/>
  <c r="K170" i="3"/>
  <c r="K169" i="3"/>
  <c r="K167" i="3"/>
  <c r="K166" i="3"/>
  <c r="K165" i="3"/>
  <c r="K163" i="3"/>
  <c r="K162" i="3"/>
  <c r="K160" i="3"/>
  <c r="K159" i="3"/>
  <c r="K158" i="3"/>
  <c r="K156" i="3"/>
  <c r="K155" i="3"/>
  <c r="K153" i="3"/>
  <c r="K151" i="3"/>
  <c r="K147" i="3"/>
  <c r="K146" i="3"/>
  <c r="K145" i="3"/>
  <c r="K143" i="3"/>
  <c r="K142" i="3"/>
  <c r="K141" i="3"/>
  <c r="K139" i="3"/>
  <c r="K136" i="3"/>
  <c r="K134" i="3"/>
  <c r="K133" i="3"/>
  <c r="K132" i="3"/>
  <c r="K131" i="3"/>
  <c r="K118" i="3"/>
  <c r="K117" i="3"/>
  <c r="K115" i="3"/>
  <c r="K114" i="3"/>
  <c r="K102" i="3"/>
  <c r="K105" i="3"/>
  <c r="K104" i="3"/>
  <c r="K108" i="3"/>
  <c r="K107" i="3"/>
  <c r="K96" i="3"/>
  <c r="K95" i="3"/>
  <c r="K86" i="3"/>
  <c r="K85" i="3"/>
  <c r="K70" i="3"/>
  <c r="K69" i="3"/>
  <c r="K67" i="3"/>
  <c r="K66" i="3"/>
  <c r="K60" i="3"/>
  <c r="K59" i="3"/>
  <c r="K57" i="3"/>
  <c r="K56" i="3"/>
  <c r="K49" i="3"/>
  <c r="K48" i="3"/>
  <c r="K46" i="3"/>
  <c r="K45" i="3"/>
  <c r="K33" i="3"/>
  <c r="K30" i="3"/>
  <c r="K28" i="3"/>
  <c r="K27" i="3"/>
  <c r="K26" i="3"/>
  <c r="K22" i="3"/>
  <c r="K21" i="3"/>
  <c r="K19" i="3"/>
  <c r="K18" i="3"/>
  <c r="K17" i="3"/>
  <c r="K15" i="3"/>
  <c r="K11" i="3"/>
  <c r="K10" i="3"/>
  <c r="K7" i="3"/>
  <c r="K8" i="3"/>
  <c r="K129" i="3"/>
  <c r="K128" i="3"/>
  <c r="K127" i="3"/>
  <c r="K126" i="3"/>
  <c r="K125" i="3"/>
  <c r="K123" i="3"/>
  <c r="K122" i="3"/>
  <c r="K121" i="3"/>
  <c r="K120" i="3"/>
  <c r="K113" i="3" l="1"/>
  <c r="K112" i="3"/>
  <c r="K111" i="3"/>
  <c r="K109" i="3"/>
  <c r="K100" i="3"/>
  <c r="K93" i="3"/>
  <c r="K76" i="3"/>
  <c r="K97" i="3"/>
  <c r="K92" i="3"/>
  <c r="K91" i="3"/>
  <c r="K90" i="3"/>
  <c r="K88" i="3"/>
  <c r="K87" i="3"/>
  <c r="K84" i="3"/>
  <c r="K83" i="3"/>
  <c r="K81" i="3"/>
  <c r="K80" i="3"/>
  <c r="K79" i="3"/>
  <c r="K75" i="3"/>
  <c r="K74" i="3"/>
  <c r="K73" i="3"/>
  <c r="K72" i="3"/>
  <c r="K65" i="3"/>
  <c r="K64" i="3"/>
  <c r="K63" i="3"/>
  <c r="K61" i="3"/>
  <c r="K55" i="3"/>
  <c r="K54" i="3"/>
  <c r="K50" i="3"/>
  <c r="K44" i="3"/>
  <c r="K42" i="3"/>
  <c r="K35" i="3"/>
  <c r="K40" i="3"/>
  <c r="K39" i="3"/>
  <c r="K38" i="3"/>
  <c r="K37" i="3"/>
  <c r="K36" i="3"/>
  <c r="K32" i="3"/>
  <c r="K31" i="3"/>
  <c r="K25" i="3"/>
  <c r="K24" i="3"/>
  <c r="K14" i="3"/>
  <c r="K12" i="3"/>
  <c r="K6" i="3"/>
  <c r="K5" i="3"/>
  <c r="K54" i="7" l="1"/>
  <c r="J54" i="7"/>
  <c r="K53" i="7"/>
  <c r="J53" i="7"/>
  <c r="K52" i="7"/>
  <c r="J52" i="7"/>
  <c r="K51" i="7"/>
  <c r="K50" i="7"/>
  <c r="J50" i="7"/>
  <c r="K49" i="7"/>
  <c r="J49" i="7"/>
  <c r="K47" i="7"/>
  <c r="K46" i="7"/>
  <c r="J46" i="7"/>
  <c r="K45" i="7"/>
  <c r="K44" i="7"/>
  <c r="K42" i="7"/>
  <c r="K43" i="7"/>
  <c r="J42" i="7"/>
  <c r="K41" i="7"/>
  <c r="K40" i="7"/>
  <c r="K39" i="7"/>
  <c r="K38" i="7"/>
  <c r="J38" i="7"/>
  <c r="K37" i="7"/>
  <c r="K36" i="7"/>
  <c r="J36" i="7"/>
  <c r="K34" i="7"/>
  <c r="K33" i="7"/>
  <c r="K32" i="7"/>
  <c r="J32" i="7"/>
  <c r="K31" i="7"/>
  <c r="K30" i="7"/>
  <c r="K29" i="7"/>
  <c r="J29" i="7"/>
  <c r="K27" i="7"/>
  <c r="K26" i="7"/>
  <c r="K25" i="7"/>
  <c r="J25" i="7"/>
  <c r="K24" i="7"/>
  <c r="K23" i="7"/>
  <c r="K22" i="7"/>
  <c r="J22" i="7"/>
  <c r="K20" i="7"/>
  <c r="K19" i="7"/>
  <c r="J19" i="7"/>
  <c r="K18" i="7"/>
  <c r="K17" i="7"/>
  <c r="K16" i="7"/>
  <c r="J16" i="7"/>
  <c r="K15" i="7"/>
  <c r="K14" i="7"/>
  <c r="K13" i="7"/>
  <c r="J13" i="7"/>
  <c r="K10" i="7"/>
  <c r="J10" i="7"/>
  <c r="K9" i="7"/>
  <c r="K8" i="7"/>
  <c r="K7" i="7"/>
  <c r="J7" i="7"/>
  <c r="K6" i="7"/>
  <c r="K5" i="7"/>
  <c r="K4" i="7"/>
  <c r="J4" i="7"/>
  <c r="J65" i="6"/>
  <c r="J63" i="6"/>
  <c r="J62" i="6"/>
  <c r="J61" i="6"/>
  <c r="J60" i="6"/>
  <c r="J59" i="6"/>
  <c r="J58" i="6"/>
  <c r="J55" i="6"/>
  <c r="J54" i="6"/>
  <c r="J53" i="6"/>
  <c r="J52" i="6"/>
  <c r="J51" i="6"/>
  <c r="J50" i="6"/>
  <c r="J48" i="6"/>
  <c r="J47" i="6"/>
  <c r="J46" i="6"/>
  <c r="J45" i="6"/>
  <c r="J44" i="6"/>
  <c r="J43" i="6"/>
  <c r="J42" i="6"/>
  <c r="J39" i="6"/>
  <c r="J38" i="6"/>
  <c r="J37" i="6"/>
  <c r="J36" i="6"/>
  <c r="J35" i="6"/>
  <c r="J34" i="6"/>
  <c r="J32" i="6"/>
  <c r="J31" i="6"/>
  <c r="J30" i="6"/>
  <c r="J29" i="6"/>
  <c r="J28" i="6"/>
  <c r="J27" i="6"/>
  <c r="J26" i="6"/>
  <c r="J25" i="6"/>
  <c r="J24" i="6"/>
  <c r="J21" i="6"/>
  <c r="J19" i="6"/>
  <c r="J18" i="6"/>
  <c r="J17" i="6"/>
  <c r="J16" i="6"/>
  <c r="J13" i="6" l="1"/>
  <c r="J12" i="6"/>
  <c r="J11" i="6"/>
  <c r="J10" i="6"/>
  <c r="J9" i="6" l="1"/>
  <c r="J8" i="6"/>
  <c r="J7" i="6"/>
  <c r="J6" i="6"/>
  <c r="J4" i="6"/>
  <c r="K20" i="4"/>
  <c r="K18" i="4"/>
  <c r="K17" i="4"/>
  <c r="J17" i="4"/>
  <c r="K14" i="4"/>
  <c r="J14" i="4"/>
  <c r="K13" i="4"/>
  <c r="K12" i="4"/>
  <c r="J12" i="4"/>
  <c r="K10" i="4"/>
  <c r="K8" i="4"/>
  <c r="K7" i="4"/>
  <c r="J7" i="4"/>
  <c r="K189" i="10" l="1"/>
  <c r="K186" i="10"/>
  <c r="K185" i="10"/>
  <c r="K184" i="10"/>
  <c r="K181" i="10" l="1"/>
  <c r="K179" i="10"/>
  <c r="K176" i="10"/>
  <c r="K161" i="10"/>
  <c r="K172" i="10"/>
  <c r="K168" i="10"/>
  <c r="K170" i="10"/>
  <c r="K169" i="10"/>
  <c r="K167" i="10"/>
  <c r="K165" i="10"/>
  <c r="K164" i="10"/>
  <c r="K163" i="10"/>
  <c r="K159" i="10"/>
  <c r="K158" i="10"/>
  <c r="K150" i="10"/>
  <c r="K146" i="10" l="1"/>
  <c r="K144" i="10"/>
  <c r="K143" i="10"/>
  <c r="K142" i="10"/>
  <c r="K140" i="10"/>
  <c r="K139" i="10"/>
  <c r="K137" i="10"/>
  <c r="K136" i="10"/>
  <c r="K134" i="10"/>
  <c r="K131" i="10"/>
  <c r="K127" i="10"/>
  <c r="K118" i="10"/>
  <c r="K117" i="10"/>
  <c r="K116" i="10"/>
  <c r="K105" i="10"/>
  <c r="K104" i="10"/>
  <c r="K101" i="10"/>
  <c r="K93" i="10"/>
  <c r="K92" i="10"/>
  <c r="K89" i="10"/>
  <c r="K82" i="10"/>
  <c r="K78" i="10"/>
  <c r="K77" i="10"/>
  <c r="K75" i="10"/>
  <c r="K73" i="10"/>
  <c r="K72" i="10"/>
  <c r="K70" i="10" l="1"/>
  <c r="K69" i="10"/>
  <c r="K26" i="10"/>
  <c r="K25" i="10"/>
  <c r="K23" i="10"/>
  <c r="K58" i="10"/>
  <c r="K55" i="10"/>
  <c r="K54" i="10"/>
  <c r="K44" i="10"/>
  <c r="K34" i="10"/>
  <c r="K24" i="10"/>
  <c r="K12" i="10"/>
  <c r="K11" i="10"/>
  <c r="K16" i="10"/>
  <c r="K10" i="10"/>
  <c r="K5" i="10"/>
  <c r="K6" i="10"/>
</calcChain>
</file>

<file path=xl/sharedStrings.xml><?xml version="1.0" encoding="utf-8"?>
<sst xmlns="http://schemas.openxmlformats.org/spreadsheetml/2006/main" count="6657" uniqueCount="591">
  <si>
    <t>#</t>
  </si>
  <si>
    <t>AUTOMOTIVE PAINTS</t>
  </si>
  <si>
    <t>Data Sheet attached? Yes/No</t>
  </si>
  <si>
    <t>Central/Eastern Division</t>
  </si>
  <si>
    <t>1 litre</t>
  </si>
  <si>
    <t>4 litre</t>
  </si>
  <si>
    <t>10 litre</t>
  </si>
  <si>
    <t>20 litre</t>
  </si>
  <si>
    <t xml:space="preserve"> </t>
  </si>
  <si>
    <t>Auto black paint</t>
  </si>
  <si>
    <t>Auto clear top coat</t>
  </si>
  <si>
    <t xml:space="preserve">Auto green paint </t>
  </si>
  <si>
    <t>Auto primer</t>
  </si>
  <si>
    <t>Auto red paint</t>
  </si>
  <si>
    <t xml:space="preserve">Auto silver paint </t>
  </si>
  <si>
    <t>Auto white paint</t>
  </si>
  <si>
    <t>Buffing pad</t>
  </si>
  <si>
    <t>chassis black</t>
  </si>
  <si>
    <t>Cutting compound</t>
  </si>
  <si>
    <t>Dash board shine</t>
  </si>
  <si>
    <t>Masking Tape - 1"</t>
  </si>
  <si>
    <t>oil orange paint</t>
  </si>
  <si>
    <t>Oil silver paint</t>
  </si>
  <si>
    <t>Oil white paint</t>
  </si>
  <si>
    <t>paint brush - 2"</t>
  </si>
  <si>
    <t>paint brush - 3"</t>
  </si>
  <si>
    <t>paint brush - 4"</t>
  </si>
  <si>
    <t>Polish cloth</t>
  </si>
  <si>
    <t>Prepsol</t>
  </si>
  <si>
    <t>Putty</t>
  </si>
  <si>
    <t>Retarder Thinner</t>
  </si>
  <si>
    <t>Rubber bumper paint  (black)</t>
  </si>
  <si>
    <t>Sign writing brush</t>
  </si>
  <si>
    <t>Thinner Top coat</t>
  </si>
  <si>
    <t>Turtle wax polish</t>
  </si>
  <si>
    <t>Tyre paint (black)</t>
  </si>
  <si>
    <t>Water paper - 80, 180, 240, 400, 800, 1200</t>
  </si>
  <si>
    <t>Clear Varnish</t>
  </si>
  <si>
    <t>Clear Varnish (single pack)</t>
  </si>
  <si>
    <t>Epoxy 3.42 -Timber care (Tufllote Clear) (2 pack)</t>
  </si>
  <si>
    <t>Mahogany (wood stain)</t>
  </si>
  <si>
    <t>Marine Black</t>
  </si>
  <si>
    <t>Marine Florescent Orange</t>
  </si>
  <si>
    <t>Marine Silver</t>
  </si>
  <si>
    <t>Marine Undercoat</t>
  </si>
  <si>
    <t>Marine White</t>
  </si>
  <si>
    <t>Ming (Dulux)</t>
  </si>
  <si>
    <t>Mission Brown (wood stain)</t>
  </si>
  <si>
    <t>Mist Green</t>
  </si>
  <si>
    <t>Red Oxide Rust Guard</t>
  </si>
  <si>
    <t>Redwood Stain</t>
  </si>
  <si>
    <t>Sanding sealer</t>
  </si>
  <si>
    <t>Shade (Grey)</t>
  </si>
  <si>
    <t>Signal Red (Marine)</t>
  </si>
  <si>
    <t xml:space="preserve">Thinner - 1/2 &amp; No. 8 </t>
  </si>
  <si>
    <t>Tinter (All colors)</t>
  </si>
  <si>
    <t>Transtain (brown &amp; red)</t>
  </si>
  <si>
    <t>Uracryl 403 Gloss Base (2 pack)</t>
  </si>
  <si>
    <t>Urathane Acrylic - Clear</t>
  </si>
  <si>
    <t>White paint - 403 (2 pack)</t>
  </si>
  <si>
    <t xml:space="preserve">Marine Paints  </t>
  </si>
  <si>
    <t>Marine Paints (Topside paints &amp; Bottom paints)</t>
  </si>
  <si>
    <t>Marine Anti Corrosive (above Waterline)</t>
  </si>
  <si>
    <t>Marine Enamel Top Coats</t>
  </si>
  <si>
    <t>Under Water Anti corrosive Primer</t>
  </si>
  <si>
    <t xml:space="preserve">Under Water Anti fouling </t>
  </si>
  <si>
    <t xml:space="preserve">Anti-corrosive paint  </t>
  </si>
  <si>
    <t>Note:  Highly recommend that all exterior marine paints to use 2 pack instead of the single pack. Please note that these are exterior paints for hull above the water line. However, single pack paints can be used inside the vessel.</t>
  </si>
  <si>
    <t xml:space="preserve">Marine Thinners &amp; Epoxy  </t>
  </si>
  <si>
    <t>Epoxy 220 (2 pac)</t>
  </si>
  <si>
    <t>Thinner 007</t>
  </si>
  <si>
    <t>Thinner 004</t>
  </si>
  <si>
    <t>Solvent based Paint  (Lustre paints, Enamel paints, Oil/ Alkyd paints )</t>
  </si>
  <si>
    <t>Undercoat Enamel</t>
  </si>
  <si>
    <t>Sealer White Gloss Enamel</t>
  </si>
  <si>
    <t xml:space="preserve">Enamel Interior  High-gloss </t>
  </si>
  <si>
    <t>Enamel Exterior  High-gloss</t>
  </si>
  <si>
    <t xml:space="preserve">Ceiling Enamel Semi - gloss </t>
  </si>
  <si>
    <t xml:space="preserve">Ceiling Enamel High gloss  </t>
  </si>
  <si>
    <t xml:space="preserve">Ceiling Enamel Semi -  gloss </t>
  </si>
  <si>
    <t xml:space="preserve">Ceiling Enamel High - gloss  </t>
  </si>
  <si>
    <t>Roof, Primer &amp; Anti Rust Paint</t>
  </si>
  <si>
    <t>Roof Paint, Primer &amp; Anti Rust</t>
  </si>
  <si>
    <t xml:space="preserve"> Roofing Paint Acrylic Grey Green</t>
  </si>
  <si>
    <t xml:space="preserve"> Roofing Paint Enamel Grey Green</t>
  </si>
  <si>
    <t xml:space="preserve">Wood Primer pink Premium </t>
  </si>
  <si>
    <t>Roof Metal Primer</t>
  </si>
  <si>
    <t>Anti Rust (Chassis) - Black</t>
  </si>
  <si>
    <t>Anti Rust (Chassis) - Grey</t>
  </si>
  <si>
    <t>Anti Rust (Chassis) - Red</t>
  </si>
  <si>
    <t>Varnish &amp; Other Paints</t>
  </si>
  <si>
    <t xml:space="preserve">  Polyurathane semi gloss Varnish</t>
  </si>
  <si>
    <t>Polyurathane High Gloss Varnish</t>
  </si>
  <si>
    <t xml:space="preserve"> Paving paint Enamel Green</t>
  </si>
  <si>
    <t xml:space="preserve"> Paving paint Enamel Red</t>
  </si>
  <si>
    <t>Ceiling Flat Paint White Acrylic</t>
  </si>
  <si>
    <t>Mineral Turpurtine</t>
  </si>
  <si>
    <t xml:space="preserve">Water based Paint (Emulsion/ Acrylic Paint) </t>
  </si>
  <si>
    <t xml:space="preserve"> Undercoat Acrylic</t>
  </si>
  <si>
    <t xml:space="preserve">Acrylic Exterior  Semi-gloss  </t>
  </si>
  <si>
    <t xml:space="preserve">Acrylic Interior  Semi-gloss  </t>
  </si>
  <si>
    <t xml:space="preserve">Acrylic Interior  High-gloss  </t>
  </si>
  <si>
    <t xml:space="preserve">Acrylic Exterior  High-gloss  </t>
  </si>
  <si>
    <t xml:space="preserve">Ceiling Acrylic Semi Gloss  </t>
  </si>
  <si>
    <t xml:space="preserve">Ceiling Acrylic  High gloss </t>
  </si>
  <si>
    <t xml:space="preserve">Acrylic Exterior  Semi-Gloss  </t>
  </si>
  <si>
    <t xml:space="preserve">Acrylic Interior  Semi-Gloss  </t>
  </si>
  <si>
    <t xml:space="preserve">Acrylic Interior  High-Gloss  </t>
  </si>
  <si>
    <t xml:space="preserve">Acrylic Exterior  High-Gloss  </t>
  </si>
  <si>
    <t xml:space="preserve">Ceiling Acrylic Semi - Gloss  </t>
  </si>
  <si>
    <t xml:space="preserve">Ceiling Acrylic  High - Gloss </t>
  </si>
  <si>
    <t xml:space="preserve">Ceiling Acrylic Semi/Matt gloss  </t>
  </si>
  <si>
    <t xml:space="preserve">Ceiling Acrylic Semi -gloss  </t>
  </si>
  <si>
    <t>Water based Paint (Emulsion/ Acrylic Paint) Cent/Eastern</t>
  </si>
  <si>
    <t>Remarks</t>
  </si>
  <si>
    <t>Special Conditions:</t>
  </si>
  <si>
    <t>Further to clause No. 24 of General Terms &amp; Condition, any  price review of +-5% will not be considered. Bidders are urged to factor this cost while bidding.</t>
  </si>
  <si>
    <t>Bidders are to quote for Premium/Ultra Range Only</t>
  </si>
  <si>
    <t>Bidders are to state the brand &amp; Name of product as per the labels</t>
  </si>
  <si>
    <t xml:space="preserve">Ceiling Enamel Semi/Matt gloss </t>
  </si>
  <si>
    <t>Marine Paints</t>
  </si>
  <si>
    <t>Bidders are to provide the printing of code cost; and this should be inclusive on every item</t>
  </si>
  <si>
    <t>Bidders are also required to quote for the Marine Thinner &amp; Epoxy as per the attachment.</t>
  </si>
  <si>
    <t>The tender would be awarded for a period of 2 years from date of signing the contract.</t>
  </si>
  <si>
    <t>Arrowtown</t>
  </si>
  <si>
    <t>Hippee Blue</t>
  </si>
  <si>
    <t>Husk</t>
  </si>
  <si>
    <t>Mustard</t>
  </si>
  <si>
    <t>Oracle</t>
  </si>
  <si>
    <t>Pale Eucalypt</t>
  </si>
  <si>
    <t>Pitch Black</t>
  </si>
  <si>
    <t>Quil Grey</t>
  </si>
  <si>
    <t>Teal Blue</t>
  </si>
  <si>
    <t>1 Litre</t>
  </si>
  <si>
    <t>4 Litre</t>
  </si>
  <si>
    <t>10 Litre</t>
  </si>
  <si>
    <t>20 Litre</t>
  </si>
  <si>
    <t>Other</t>
  </si>
  <si>
    <t>Average</t>
  </si>
  <si>
    <t>Variance from Av.</t>
  </si>
  <si>
    <t>Average (+20%)</t>
  </si>
  <si>
    <t>Western Division</t>
  </si>
  <si>
    <t>Northern Division</t>
  </si>
  <si>
    <t>Option</t>
  </si>
  <si>
    <t xml:space="preserve"> Resene Pacific Pte Limited </t>
  </si>
  <si>
    <t xml:space="preserve">Pacific Coatings Limited </t>
  </si>
  <si>
    <t>Company</t>
  </si>
  <si>
    <t xml:space="preserve">Resene Auto Black </t>
  </si>
  <si>
    <t>Dulon Deep Black (A135)</t>
  </si>
  <si>
    <t>Yes</t>
  </si>
  <si>
    <t>Option 1</t>
  </si>
  <si>
    <t>DNQ</t>
  </si>
  <si>
    <t xml:space="preserve">Resene Pacific Pte Limited </t>
  </si>
  <si>
    <t xml:space="preserve">Resene Auto Clear </t>
  </si>
  <si>
    <t xml:space="preserve">2D Auto Clear </t>
  </si>
  <si>
    <t>Option 2</t>
  </si>
  <si>
    <t xml:space="preserve"> Dulon Permanent Green (A310</t>
  </si>
  <si>
    <t>Vinod Patel</t>
  </si>
  <si>
    <t>Resene Auto Primer</t>
  </si>
  <si>
    <t>2D Auto primer</t>
  </si>
  <si>
    <t>Cromax Primer</t>
  </si>
  <si>
    <t>No</t>
  </si>
  <si>
    <t>Dulon Bright Red (A600</t>
  </si>
  <si>
    <t>Dulon Diamond Metallic (A981)</t>
  </si>
  <si>
    <t xml:space="preserve">Resene Auto White </t>
  </si>
  <si>
    <t>2D Auto White</t>
  </si>
  <si>
    <t>PPG Plus Yellow Form Pads (each</t>
  </si>
  <si>
    <t xml:space="preserve">Resene Chassis Black </t>
  </si>
  <si>
    <t xml:space="preserve">Dulux Super Enamel Black </t>
  </si>
  <si>
    <t xml:space="preserve">Yes </t>
  </si>
  <si>
    <t>Polyglaze Dash &amp; Trim Care 500ml (Each)</t>
  </si>
  <si>
    <t>25MM X 50M( pack of 6)</t>
  </si>
  <si>
    <t>38MM X 50M(pack of 4)</t>
  </si>
  <si>
    <t>25MM X 50M(36 roll pack )</t>
  </si>
  <si>
    <t>38MM X 50M(24 roll pack)</t>
  </si>
  <si>
    <t>50MM X 50M (24 roll pack)</t>
  </si>
  <si>
    <t xml:space="preserve">Supergloss Enamel Orange </t>
  </si>
  <si>
    <t xml:space="preserve">Littleship Marine Enamel Safeway Orange </t>
  </si>
  <si>
    <t xml:space="preserve">Resene Roof Aluminium </t>
  </si>
  <si>
    <t xml:space="preserve">Berger Stop Rust Aluminum </t>
  </si>
  <si>
    <t xml:space="preserve">Littleship Marine Enamel White </t>
  </si>
  <si>
    <t xml:space="preserve">Premium Enamel White </t>
  </si>
  <si>
    <t>Supergloss Enamel Yellow</t>
  </si>
  <si>
    <t>Lillleship Marine Douloon Gold Yellow</t>
  </si>
  <si>
    <t>Oil yellow paint</t>
  </si>
  <si>
    <t>Selleys Ultra Smooth paint brush 38mm (each</t>
  </si>
  <si>
    <t xml:space="preserve">Resene Macgyver Brush </t>
  </si>
  <si>
    <t xml:space="preserve">Selleys Ultra Smooth paint brush 50mm (each) </t>
  </si>
  <si>
    <t xml:space="preserve">Selleys Ultra Smooth paint brush 88mm (each) </t>
  </si>
  <si>
    <t xml:space="preserve">Prepsol </t>
  </si>
  <si>
    <t xml:space="preserve">Resene Auto Putty </t>
  </si>
  <si>
    <t>N/A</t>
  </si>
  <si>
    <t xml:space="preserve">Resene Retarder Thinner </t>
  </si>
  <si>
    <t xml:space="preserve">Dulon Retarder Thinner </t>
  </si>
  <si>
    <t xml:space="preserve">Resene Bumper Black </t>
  </si>
  <si>
    <t xml:space="preserve"> GMH Black </t>
  </si>
  <si>
    <t>Flat Black</t>
  </si>
  <si>
    <t>NO</t>
  </si>
  <si>
    <t>Resene Top Coat Thinner</t>
  </si>
  <si>
    <t xml:space="preserve"> Dulon AAA Normal Thinner (200L)</t>
  </si>
  <si>
    <t xml:space="preserve">Polyglaze wash and Wax 1Ltre </t>
  </si>
  <si>
    <t>296ml</t>
  </si>
  <si>
    <t>Chalk</t>
  </si>
  <si>
    <r>
      <t xml:space="preserve">Brand &amp; Paint Description                                                             </t>
    </r>
    <r>
      <rPr>
        <i/>
        <sz val="11"/>
        <color indexed="55"/>
        <rFont val="Calibri"/>
        <family val="2"/>
      </rPr>
      <t xml:space="preserve">(Bidders to state the brand &amp; Name of product that are stated on the labels) </t>
    </r>
  </si>
  <si>
    <t>Additional Paint</t>
  </si>
  <si>
    <t>Apco weatherblock Semi Gloss UDB Tinted</t>
  </si>
  <si>
    <t>Apco villasunfast semi gloss UDB tinted.</t>
  </si>
  <si>
    <t xml:space="preserve">Resene Premium Semigloss </t>
  </si>
  <si>
    <t>Pacific Coatings Limited</t>
  </si>
  <si>
    <t xml:space="preserve">Dulux Professional Acrylic Gloss Deep Base </t>
  </si>
  <si>
    <t>Pacific Coatings</t>
  </si>
  <si>
    <t xml:space="preserve">Dulux Professional Enamel Deep Base </t>
  </si>
  <si>
    <t>YES</t>
  </si>
  <si>
    <t>Option 3</t>
  </si>
  <si>
    <t xml:space="preserve">Resene Qristal  Clear Gloss </t>
  </si>
  <si>
    <t xml:space="preserve">Vinod Patel </t>
  </si>
  <si>
    <t>APCO Crystal Clear gloss Varnish</t>
  </si>
  <si>
    <t xml:space="preserve"> Dulux Clear Gloss Varnish </t>
  </si>
  <si>
    <t xml:space="preserve">Luxepoxy 4 White Primer Kit </t>
  </si>
  <si>
    <t xml:space="preserve">Resene Uracryl 403 Clear(2pack) </t>
  </si>
  <si>
    <t xml:space="preserve">Luxathane RT Clear </t>
  </si>
  <si>
    <t>APCO Weather block semi-gloss BB tinted</t>
  </si>
  <si>
    <t>APCO Villa sunfast semi-gloss BB tinted</t>
  </si>
  <si>
    <t xml:space="preserve">Premium semigloss </t>
  </si>
  <si>
    <t xml:space="preserve">Dulux Professional Acrylic Gloss Blue Base </t>
  </si>
  <si>
    <t xml:space="preserve">Dulux Professional Enamel Blue Base </t>
  </si>
  <si>
    <t>APCO Weather block semi-gloss UDB tinted</t>
  </si>
  <si>
    <t>APCO Villa sunfast semi-gloss UDB tinted</t>
  </si>
  <si>
    <t xml:space="preserve">Dulux Professional Enamel Ultra   Deep Base </t>
  </si>
  <si>
    <t xml:space="preserve">Dulux Professional Acrylic Gloss Ultra Deep Base </t>
  </si>
  <si>
    <t xml:space="preserve">N.F.O.S Clear Base </t>
  </si>
  <si>
    <t>APCO Transatin</t>
  </si>
  <si>
    <t xml:space="preserve">Timberstain </t>
  </si>
  <si>
    <t xml:space="preserve">Resene Marine Enamel </t>
  </si>
  <si>
    <t>APCO Transunilac 3.31 Marine Enamel</t>
  </si>
  <si>
    <t xml:space="preserve"> Fluorescent Orange </t>
  </si>
  <si>
    <t xml:space="preserve"> Littleship Marine Black </t>
  </si>
  <si>
    <t>APCO Ocean guard Marine enamel</t>
  </si>
  <si>
    <t xml:space="preserve">Roof Aluminium </t>
  </si>
  <si>
    <t xml:space="preserve">Dulux Stop Rust Aluminium </t>
  </si>
  <si>
    <t xml:space="preserve">Resene Marine Enamel Undercoat </t>
  </si>
  <si>
    <t xml:space="preserve">Littleship Marine  Undercoat </t>
  </si>
  <si>
    <t>APCO Ocean guard Marine enamel Undercoat</t>
  </si>
  <si>
    <t xml:space="preserve"> Littleship Marine White </t>
  </si>
  <si>
    <t xml:space="preserve">Resene Premium Enamel </t>
  </si>
  <si>
    <t>Dulux Professional Acryic Gloss Deep Base</t>
  </si>
  <si>
    <t>APCO Timber care Solid Stain</t>
  </si>
  <si>
    <t xml:space="preserve">Resene Timbersatin </t>
  </si>
  <si>
    <t xml:space="preserve">Solid Stain </t>
  </si>
  <si>
    <t xml:space="preserve">Dulux Professional Acryic Gloss Deep Base </t>
  </si>
  <si>
    <t>Dulux Professional Enamel Deep Base</t>
  </si>
  <si>
    <t>Option1</t>
  </si>
  <si>
    <t xml:space="preserve"> Vinod Patel</t>
  </si>
  <si>
    <t xml:space="preserve">Dulux Professional Acryic Gloss EB Base </t>
  </si>
  <si>
    <t xml:space="preserve">Dulux Professional Enamel EB Base </t>
  </si>
  <si>
    <t xml:space="preserve">Dulux Professional Acrylic Blue Base </t>
  </si>
  <si>
    <t xml:space="preserve">Dulux Professioanl Enamel Blue Base </t>
  </si>
  <si>
    <t xml:space="preserve">Dulux Professional Acrylic Gloss EB </t>
  </si>
  <si>
    <t xml:space="preserve"> Dulux Professional Enamel EB Base </t>
  </si>
  <si>
    <t xml:space="preserve">Dulux Professional Enamel EB </t>
  </si>
  <si>
    <t>APCO Weather block semi-gloss White tinted</t>
  </si>
  <si>
    <t>APCO Villa sunfast semi-gloss White tinted</t>
  </si>
  <si>
    <t xml:space="preserve">Dulux Professional Acrylic Gloss VW </t>
  </si>
  <si>
    <t xml:space="preserve">Dulux Professional Enamel VW </t>
  </si>
  <si>
    <t xml:space="preserve">Metal Primer Redoxide </t>
  </si>
  <si>
    <t>APCO Metal prep Antirust</t>
  </si>
  <si>
    <t xml:space="preserve"> Berger Stop Rust Metal Primer Grey </t>
  </si>
  <si>
    <t xml:space="preserve">I D Sanding Sealer </t>
  </si>
  <si>
    <t>APCO I.D.sanding sealer</t>
  </si>
  <si>
    <t xml:space="preserve">WoodFx FD Sanding Sealer </t>
  </si>
  <si>
    <t xml:space="preserve">Marine Enamel </t>
  </si>
  <si>
    <t>APCO Ocean guard Marine Enamel</t>
  </si>
  <si>
    <t xml:space="preserve">Littleship Ensign Red </t>
  </si>
  <si>
    <t>APCO Thinner 603</t>
  </si>
  <si>
    <t>APCO Thinner 604</t>
  </si>
  <si>
    <t>Resene Thinner 1/2 &amp;#8</t>
  </si>
  <si>
    <t>Thinner 008 (for bldgs purposes)</t>
  </si>
  <si>
    <t>Resene Thinner #8</t>
  </si>
  <si>
    <t xml:space="preserve">Decorama Tinters -Black M 1Lt </t>
  </si>
  <si>
    <t xml:space="preserve">Decorama Tinters -Blue B 1Lt </t>
  </si>
  <si>
    <t xml:space="preserve">Decorama Tinters -Green C 1Lt </t>
  </si>
  <si>
    <t xml:space="preserve">Decorama Tinters Red Oxide G 1lt </t>
  </si>
  <si>
    <t xml:space="preserve">Decorama Tinters - Stong Yellow DD 1LT </t>
  </si>
  <si>
    <t xml:space="preserve">Decorama Tinters -Magenta V 1Lt </t>
  </si>
  <si>
    <t xml:space="preserve">Decorama Tinters -Stonge Ocher EE 1Lt </t>
  </si>
  <si>
    <t xml:space="preserve">Decorama Tinters Stong Red LL 1Lt </t>
  </si>
  <si>
    <t xml:space="preserve">Decorama Tinters White W 1LT </t>
  </si>
  <si>
    <t xml:space="preserve">Decorama Tinters - Navy Blue  TT 1LT </t>
  </si>
  <si>
    <t xml:space="preserve">Decorama Tinters -Strong Green SS 1LT </t>
  </si>
  <si>
    <t xml:space="preserve">Decorama Tinters Yellow XX 1Lt </t>
  </si>
  <si>
    <t>RX - EXT.RED</t>
  </si>
  <si>
    <t>KX - TIT. WHITE</t>
  </si>
  <si>
    <t>IX - BROWN OXIDE</t>
  </si>
  <si>
    <t>LX - NEW UMBER</t>
  </si>
  <si>
    <t>BX- LAMP BLACK</t>
  </si>
  <si>
    <t>EX - PTHALO BLUE</t>
  </si>
  <si>
    <t>DX - PTHALO GREEN</t>
  </si>
  <si>
    <t>FX - RED OXIDE</t>
  </si>
  <si>
    <t>AX - Perm yellow</t>
  </si>
  <si>
    <t>VX -MEGENTA</t>
  </si>
  <si>
    <t>TX - MED YELLOW</t>
  </si>
  <si>
    <t>Resene Stain</t>
  </si>
  <si>
    <t>APCO Transatin (Rosewood</t>
  </si>
  <si>
    <t>APCO Metacare 343 Gloss Clear Base</t>
  </si>
  <si>
    <t xml:space="preserve">Resene Uracryl 403 White (2pack) </t>
  </si>
  <si>
    <t>APCO Metacare 343 Gloss Clear</t>
  </si>
  <si>
    <t xml:space="preserve">Resene Uracryl 403 Clear (2pack) </t>
  </si>
  <si>
    <t>Luxathane RT Clear</t>
  </si>
  <si>
    <t>APCO Metacare 343 Gloss White</t>
  </si>
  <si>
    <t>Luxathane RT White</t>
  </si>
  <si>
    <t xml:space="preserve">Brand &amp; Paint Description                                                             (Bidders to state the brand &amp; Name of product that are stated on the labels) </t>
  </si>
  <si>
    <t>Pacific Coating Limited</t>
  </si>
  <si>
    <t xml:space="preserve">Epoxy Thinner </t>
  </si>
  <si>
    <t xml:space="preserve">a)Resene Armourcote 220 Primer White/Grey/Redoxide </t>
  </si>
  <si>
    <t>b)Resene Uracryl 403 White(Above Water Level Topside Paint)</t>
  </si>
  <si>
    <t xml:space="preserve">Dulon Primer Thinner </t>
  </si>
  <si>
    <t xml:space="preserve">Thinner 1/2 for Armourcote 220 </t>
  </si>
  <si>
    <t>200 Litre</t>
  </si>
  <si>
    <t xml:space="preserve"> Alkyed Thinner </t>
  </si>
  <si>
    <t xml:space="preserve">Thinner  #8 for Uracryl 403 </t>
  </si>
  <si>
    <t>Duthin Tinner</t>
  </si>
  <si>
    <t xml:space="preserve">Brand &amp; Paint Description(Bidders to state the brand &amp; Name of product that are stated on the labels) </t>
  </si>
  <si>
    <t>Data Sheet Yes/No</t>
  </si>
  <si>
    <t xml:space="preserve">APCO Villa sunfast gloss UDB tinted </t>
  </si>
  <si>
    <t xml:space="preserve">Resene Roof Gloss Acrylic Grey Green </t>
  </si>
  <si>
    <t>Dulux Professional Int/Ext gloss Acr Deep Base/UDT (Tinted</t>
  </si>
  <si>
    <t xml:space="preserve">APCO High shield gloss UDB tinted </t>
  </si>
  <si>
    <t xml:space="preserve">Resene Roof Gloss Enamel Grey Green </t>
  </si>
  <si>
    <t>Dulux Professional Int/Ext High Gloss Enamel Deep Base (Tinted</t>
  </si>
  <si>
    <t xml:space="preserve">APCO High shield Enamel UDB tinted </t>
  </si>
  <si>
    <t xml:space="preserve">wood primer </t>
  </si>
  <si>
    <t xml:space="preserve">APCO Oil prep Pink Primer </t>
  </si>
  <si>
    <t xml:space="preserve">Dulux Professional Oil Based Undercoat-Pink </t>
  </si>
  <si>
    <t xml:space="preserve">Resene Metal Primer Grey/Red/Black </t>
  </si>
  <si>
    <t xml:space="preserve">APCO Galvo Primer </t>
  </si>
  <si>
    <t>Luxaprime Etch Primer</t>
  </si>
  <si>
    <t xml:space="preserve">APCO Metal prep Antirust </t>
  </si>
  <si>
    <t xml:space="preserve"> Berger Stop Rust Metal Primer Black</t>
  </si>
  <si>
    <t xml:space="preserve">Resene Chassis  Grey </t>
  </si>
  <si>
    <t xml:space="preserve">Resene Chassis Red </t>
  </si>
  <si>
    <t xml:space="preserve">Berger Stop Rust Metal Primer Red </t>
  </si>
  <si>
    <t xml:space="preserve">Resene Qristal Polysatin </t>
  </si>
  <si>
    <t>APCO Timber care Crystal Clear Semi gloss Varnish</t>
  </si>
  <si>
    <t xml:space="preserve">Dulux Clear Semi Gloss Polyurethane </t>
  </si>
  <si>
    <t xml:space="preserve">Resene Qristal Polyurathane Gloss </t>
  </si>
  <si>
    <t xml:space="preserve">APCO  Crystal Clear gloss Varnish </t>
  </si>
  <si>
    <t xml:space="preserve">Dulux Clear Gloss Polyurethane </t>
  </si>
  <si>
    <t xml:space="preserve">Resene Sidewalk Paving </t>
  </si>
  <si>
    <t xml:space="preserve">Berger Jet Dry Heavy Duty Red </t>
  </si>
  <si>
    <t xml:space="preserve">Rapid Pave enamel </t>
  </si>
  <si>
    <t xml:space="preserve">APCO Luxe Ceiling Flat White </t>
  </si>
  <si>
    <t xml:space="preserve">APCO Fortuna Ceiling Flat White </t>
  </si>
  <si>
    <t>Dulux Professional Acrylic Flat White</t>
  </si>
  <si>
    <t xml:space="preserve">Resene Ceiling Flat White </t>
  </si>
  <si>
    <t xml:space="preserve">Turpentine </t>
  </si>
  <si>
    <t xml:space="preserve">APCO Thinner 600 </t>
  </si>
  <si>
    <t xml:space="preserve">For Interior : Resene Rust Arrest Primer Red/Grey/Black </t>
  </si>
  <si>
    <t xml:space="preserve">Littleship Epoxy Primer White kit </t>
  </si>
  <si>
    <t>Resene Pacific Pte Limited.</t>
  </si>
  <si>
    <t xml:space="preserve">  For Interior : Resene Rust Arrest Primer Red/Grey/Black </t>
  </si>
  <si>
    <t>APCO Transocean Transoprene 2.04 Silver Brown</t>
  </si>
  <si>
    <t xml:space="preserve">For Exterior 2 pack  :   Resene Armourcote 220 Grey/Red                               </t>
  </si>
  <si>
    <t xml:space="preserve">For Interior :                              Marine Enamel </t>
  </si>
  <si>
    <t xml:space="preserve"> Littleship Marine Enamel Yatch White</t>
  </si>
  <si>
    <t>APCO Transocean 343 gloss</t>
  </si>
  <si>
    <t xml:space="preserve">For Interior :  Marine Enamel </t>
  </si>
  <si>
    <t xml:space="preserve">For Exterior 2 pack :     Resene Uracryl 403                            </t>
  </si>
  <si>
    <t xml:space="preserve">For Interior :     Marine Enamel </t>
  </si>
  <si>
    <t>For Interior  :  Resene Vinyl Etch Primer Grey/Red/Black</t>
  </si>
  <si>
    <t xml:space="preserve"> Littleship Tie Coat Gray</t>
  </si>
  <si>
    <t xml:space="preserve"> Hempatex Aluminium 16300 </t>
  </si>
  <si>
    <t xml:space="preserve">For Exterior 2 pack           Resene Armourcote 220 Grey/Red                               </t>
  </si>
  <si>
    <t xml:space="preserve">Littleship Long Life Antifouling Red/Brown </t>
  </si>
  <si>
    <t xml:space="preserve">Resene AF 2000 Red/Black/Blue </t>
  </si>
  <si>
    <t>Transocean 2.95 Cleanship Red</t>
  </si>
  <si>
    <t xml:space="preserve">Littleship 2K Polyurethane White Kit </t>
  </si>
  <si>
    <t xml:space="preserve"> Littleship Epoxy Primer White kit </t>
  </si>
  <si>
    <t xml:space="preserve">Littleship Marine Enamel Yatch Off White </t>
  </si>
  <si>
    <t xml:space="preserve">For Exterior 2 Pack Option :                           Resene Uracryl 403                            </t>
  </si>
  <si>
    <t>For Interior :   Resene Vinyl Etch Primer Grey/Red/Black</t>
  </si>
  <si>
    <t xml:space="preserve">Littleship Tie Coat Grey </t>
  </si>
  <si>
    <t xml:space="preserve"> Hempatex Aluminium 16300</t>
  </si>
  <si>
    <t>Littleship 2K Polyurethane White Kit (Tinted)</t>
  </si>
  <si>
    <t xml:space="preserve">For Exterior 2 Pack Option  :        Resene Uracryl 403                            </t>
  </si>
  <si>
    <t xml:space="preserve">For Interior :      Marine Enamel </t>
  </si>
  <si>
    <t xml:space="preserve">For Interior :        Marine Enamel </t>
  </si>
  <si>
    <t xml:space="preserve">Littleship Marine Enamel Yatch Mission Brown </t>
  </si>
  <si>
    <t>For Interior : Marine Enamel</t>
  </si>
  <si>
    <t>For Interior : Resene Vinyl etch primer gray/red/black</t>
  </si>
  <si>
    <t xml:space="preserve">Hempatex Aluminium 16300 </t>
  </si>
  <si>
    <t>Other (5 Litre)</t>
  </si>
  <si>
    <t>For Interior : MARINE ENAMEL</t>
  </si>
  <si>
    <t>Littleship 2K Polyurethane  Kit (Tinted)</t>
  </si>
  <si>
    <t>For Interior : RESINE RUST ARREST PRIMER RED/GREY/BLACK</t>
  </si>
  <si>
    <t xml:space="preserve">For Exterior 2 pack  :    Resene ARMOURCOAT 220  GREY/RED                    </t>
  </si>
  <si>
    <t xml:space="preserve">For Interior :                             Marine Enamel </t>
  </si>
  <si>
    <t xml:space="preserve">Littleship Marine Enamel Navy Blue </t>
  </si>
  <si>
    <t xml:space="preserve">For Exterior  2 Pack Option :     Resene Uracryl 403                            </t>
  </si>
  <si>
    <t>For Interior :  Resene Vinyl Etch Primer Grey/Red/Black</t>
  </si>
  <si>
    <t xml:space="preserve">For Exterior 2 Pack Option  :Resene Armourcote 220 Grey/Red                               </t>
  </si>
  <si>
    <t xml:space="preserve">Other 5 Litre </t>
  </si>
  <si>
    <t xml:space="preserve">Hempel Antifouling Olympic 86901 Blue </t>
  </si>
  <si>
    <t xml:space="preserve">For Exterior 2 Pack Option :   Resene Uracryl 403                            </t>
  </si>
  <si>
    <t xml:space="preserve">Brand &amp; Paint Description (Bidders to state the brand &amp; Name of product that are stated on the labels) </t>
  </si>
  <si>
    <t xml:space="preserve">For Interior   : Resene Rust Arrest Primer Red/Grey/Black </t>
  </si>
  <si>
    <t xml:space="preserve">For Exterior 2 Pack Option :  Resene Armourcote 220 Grey/Red                               </t>
  </si>
  <si>
    <t xml:space="preserve"> Littleship Marine Enamel  Red </t>
  </si>
  <si>
    <t xml:space="preserve">For Exterior 2 Pack Option : Resene Uracryl 403                            </t>
  </si>
  <si>
    <t>For Interior : Resene Vinyl Etch Primer Grey/Red/Black</t>
  </si>
  <si>
    <t xml:space="preserve">Hempel Antifouling Olympic 86901 Red </t>
  </si>
  <si>
    <t xml:space="preserve">Littleship 2K Polyurethane  Kit (Tinted) </t>
  </si>
  <si>
    <t xml:space="preserve">For Interior  :Resene Rust Arrest Primer Red/Grey/Black </t>
  </si>
  <si>
    <t xml:space="preserve">For Exterior 2 Pack Option  : Resene Armourcote 220 Grey/Red                               </t>
  </si>
  <si>
    <t xml:space="preserve">Littleship Marine Enamel Yellow </t>
  </si>
  <si>
    <t xml:space="preserve">For Exterior 2 Pack Option:  Resene Armourcote 220 Grey/Red                               </t>
  </si>
  <si>
    <t>Hempatex Aluminium 16300</t>
  </si>
  <si>
    <t xml:space="preserve">For Interior  : Marine Enamel </t>
  </si>
  <si>
    <t xml:space="preserve">For Interior :  Resene Rust Arrest Primer Red/Grey/Black </t>
  </si>
  <si>
    <t xml:space="preserve">For Exterior 2 Pack Option : Resene Armourcote 220 Grey/Red                               </t>
  </si>
  <si>
    <t xml:space="preserve">For Interior   : Marine Enamel </t>
  </si>
  <si>
    <t xml:space="preserve">Littleship Marine Enamel Green </t>
  </si>
  <si>
    <t>For Interior  : Resene Vinyl Etch Primer Grey/Red/Black</t>
  </si>
  <si>
    <t xml:space="preserve">For Interior :   Resene Rust Arrest Primer Red/Grey/Black </t>
  </si>
  <si>
    <t xml:space="preserve">For Exterior 2 Pack Option :  Resene Uracryl 403                            </t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</si>
  <si>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Bright Orange</t>
    </r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</si>
  <si>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Bright Green</t>
    </r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</si>
  <si>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Bright Yellow</t>
    </r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</si>
  <si>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Bright Red</t>
    </r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</si>
  <si>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Dark / Navy Blue</t>
    </r>
  </si>
  <si>
    <r>
      <t xml:space="preserve">Marine Paints (Topside paints &amp; Bottom paints) </t>
    </r>
    <r>
      <rPr>
        <b/>
        <i/>
        <sz val="14"/>
        <color indexed="8"/>
        <rFont val="Calibri"/>
        <family val="2"/>
      </rPr>
      <t>Dark Mission Brown</t>
    </r>
  </si>
  <si>
    <r>
      <t xml:space="preserve">Marine Paints (Topside paints &amp; Bottom paints) </t>
    </r>
    <r>
      <rPr>
        <b/>
        <i/>
        <sz val="14"/>
        <rFont val="Calibri"/>
        <family val="2"/>
      </rPr>
      <t>Off White</t>
    </r>
  </si>
  <si>
    <r>
      <t xml:space="preserve">Marine Paints (Topside paints &amp; Bottom paints) </t>
    </r>
    <r>
      <rPr>
        <b/>
        <i/>
        <sz val="14"/>
        <rFont val="Calibri"/>
        <family val="2"/>
      </rPr>
      <t>White</t>
    </r>
  </si>
  <si>
    <t xml:space="preserve">For Exterior 2 Pack Option :    Resene Armourcote 220 Grey/Red                               </t>
  </si>
  <si>
    <t xml:space="preserve">For Interior    : Marine Enamel </t>
  </si>
  <si>
    <t xml:space="preserve">Littleship Marine Enamel  Orange </t>
  </si>
  <si>
    <t>For Interior   : Resene Vinyl Etch Primer Grey/Red/Black</t>
  </si>
  <si>
    <t xml:space="preserve">For Exterior 2 Pack Option  : Resene Uracryl 403                            </t>
  </si>
  <si>
    <r>
      <t>Marine Paints (Topside paints &amp; Bottom paints)</t>
    </r>
    <r>
      <rPr>
        <b/>
        <i/>
        <sz val="14"/>
        <color indexed="8"/>
        <rFont val="Calibri"/>
        <family val="2"/>
      </rPr>
      <t>Black</t>
    </r>
  </si>
  <si>
    <t>For Interior   :  Resene Vinyl Etch Primer Grey/Red/Black</t>
  </si>
  <si>
    <t xml:space="preserve">For Interior :                            Marine Enamel </t>
  </si>
  <si>
    <t xml:space="preserve">Littleship Marine Enamel Black </t>
  </si>
  <si>
    <t xml:space="preserve">For Exterior 2 Pack Option  :  Resene Uracryl 403                            </t>
  </si>
  <si>
    <t xml:space="preserve">Hempel Antifouling Olympic 86901 Black </t>
  </si>
  <si>
    <t>2 Pack</t>
  </si>
  <si>
    <t>Other 5 Litre</t>
  </si>
  <si>
    <t xml:space="preserve">2 Pack </t>
  </si>
  <si>
    <t>Other 200L</t>
  </si>
  <si>
    <r>
      <t>Solvent based Paint  (Lustre paints, Enamel paints, Oil/ Alkyd paints )</t>
    </r>
    <r>
      <rPr>
        <b/>
        <i/>
        <sz val="16"/>
        <color theme="1"/>
        <rFont val="Calibri"/>
        <family val="2"/>
        <scheme val="minor"/>
      </rPr>
      <t xml:space="preserve"> White </t>
    </r>
  </si>
  <si>
    <t>Resene Premium Enamel Undercoat</t>
  </si>
  <si>
    <t>Vinod  Patel</t>
  </si>
  <si>
    <t xml:space="preserve">APCO Oil prep Enamel U/coat White </t>
  </si>
  <si>
    <t xml:space="preserve">Dulux Professional Oil Based Undercoat White </t>
  </si>
  <si>
    <t>APCO Endure High gloss white tinted</t>
  </si>
  <si>
    <t xml:space="preserve">Dulux Professional Oil Undercoat White </t>
  </si>
  <si>
    <t xml:space="preserve">APCO Endure High gloss white tinted </t>
  </si>
  <si>
    <t xml:space="preserve">Resene Premium Enamel White </t>
  </si>
  <si>
    <t>Dulux Professional High Gloss Vivid White</t>
  </si>
  <si>
    <t xml:space="preserve">Dulux Professional High Gloss Vivid White </t>
  </si>
  <si>
    <t xml:space="preserve">APCO Endure High gloss white </t>
  </si>
  <si>
    <t xml:space="preserve">Dulux Professional Ext Semigloss Acr White </t>
  </si>
  <si>
    <r>
      <t xml:space="preserve">Solvent based Paint  (Lustre paints, Enamel paints, Oil/ Alkyd paints ) </t>
    </r>
    <r>
      <rPr>
        <b/>
        <i/>
        <sz val="16"/>
        <color theme="1"/>
        <rFont val="Calibri"/>
        <family val="2"/>
        <scheme val="minor"/>
      </rPr>
      <t>Off White</t>
    </r>
  </si>
  <si>
    <t xml:space="preserve"> Dulux Professional Oil Undercoat White </t>
  </si>
  <si>
    <t xml:space="preserve">Resene Premium Enamel Off  White </t>
  </si>
  <si>
    <t xml:space="preserve">Dulux Professional High Gloss Enamel Off White </t>
  </si>
  <si>
    <t xml:space="preserve"> Dulux Professional High Gloss Enamel Off White </t>
  </si>
  <si>
    <t xml:space="preserve">APCO Endure High gloss White </t>
  </si>
  <si>
    <r>
      <t>Solvent based Paint  (Lustre paints, Enamel paints, Oil/ Alkyd paints )</t>
    </r>
    <r>
      <rPr>
        <b/>
        <i/>
        <sz val="16"/>
        <color theme="1"/>
        <rFont val="Calibri"/>
        <family val="2"/>
        <scheme val="minor"/>
      </rPr>
      <t xml:space="preserve"> Dark Colour</t>
    </r>
  </si>
  <si>
    <t>APCO Endure High gloss EBB tinted</t>
  </si>
  <si>
    <t xml:space="preserve">APCO Endure High gloss EBB tinted </t>
  </si>
  <si>
    <t xml:space="preserve">Dulux Professional Int/Ext High Gloss Enamel Extra Bright </t>
  </si>
  <si>
    <t xml:space="preserve"> Dulux Professional Int/Ext High Gloss Enamel Extra Bright </t>
  </si>
  <si>
    <t>APCO Endure High gloss White</t>
  </si>
  <si>
    <t>Dulux Professional Ext Semigloss Acr White</t>
  </si>
  <si>
    <r>
      <t>Solvent based Paint  (Lustre paints, Enamel paints, Oil/ Alkyd paints )</t>
    </r>
    <r>
      <rPr>
        <b/>
        <i/>
        <sz val="16"/>
        <color theme="1"/>
        <rFont val="Calibri"/>
        <family val="2"/>
        <scheme val="minor"/>
      </rPr>
      <t xml:space="preserve"> Light Colour</t>
    </r>
  </si>
  <si>
    <t>Dulux Professional Int/Ext High Gloss Enamel White (Tinted)</t>
  </si>
  <si>
    <t xml:space="preserve"> Dulux Professional Int/Ext High Gloss Enamel White (Tinted</t>
  </si>
  <si>
    <r>
      <t xml:space="preserve">Solvent based Paint  (Lustre paints, Enamel paints, Oil/ Alkyd paints ) </t>
    </r>
    <r>
      <rPr>
        <b/>
        <i/>
        <sz val="16"/>
        <color theme="1"/>
        <rFont val="Calibri"/>
        <family val="2"/>
        <scheme val="minor"/>
      </rPr>
      <t>Medium Colour</t>
    </r>
  </si>
  <si>
    <t xml:space="preserve">APCO Endure High gloss UDB tinted </t>
  </si>
  <si>
    <t xml:space="preserve"> Dulux Professional Int/Ext High Gloss Enamel Deep Base (Tinted</t>
  </si>
  <si>
    <r>
      <t xml:space="preserve">Solvent based Paint  (Lustre paints, Enamel paints, Oil/ Alkyd paints ) </t>
    </r>
    <r>
      <rPr>
        <b/>
        <i/>
        <sz val="16"/>
        <color theme="1"/>
        <rFont val="Calibri"/>
        <family val="2"/>
        <scheme val="minor"/>
      </rPr>
      <t>Black</t>
    </r>
  </si>
  <si>
    <t xml:space="preserve">APCO Endure High gloss Black </t>
  </si>
  <si>
    <t>Dulux Professional High Gloss Enamel Black (Tinted)</t>
  </si>
  <si>
    <t xml:space="preserve">Dulux Professional High Gloss Enamel Black (Tinted) </t>
  </si>
  <si>
    <r>
      <t xml:space="preserve">Water based Paint (Emulsion/ Acrylic Paint) </t>
    </r>
    <r>
      <rPr>
        <b/>
        <i/>
        <sz val="16"/>
        <color theme="1"/>
        <rFont val="Calibri"/>
        <family val="2"/>
        <scheme val="minor"/>
      </rPr>
      <t>White</t>
    </r>
  </si>
  <si>
    <t xml:space="preserve">APCO Sure prep </t>
  </si>
  <si>
    <t xml:space="preserve"> Dulux Professional Acrylic Undercoat White </t>
  </si>
  <si>
    <t xml:space="preserve">Resene Premium Quick Dry Undercoat </t>
  </si>
  <si>
    <t xml:space="preserve">APCO Weather block semi-gloss White </t>
  </si>
  <si>
    <t xml:space="preserve">APCO Villa sunfast semi-gloss White </t>
  </si>
  <si>
    <t xml:space="preserve">Dulux Professional Int / Ext Semi Gloss Acrylic  White </t>
  </si>
  <si>
    <t xml:space="preserve">APCO  Luxe semi-gloss White </t>
  </si>
  <si>
    <t xml:space="preserve">APCO Fortuna semi-gloss White </t>
  </si>
  <si>
    <t xml:space="preserve">Dulux Professional Int / Ext Semi Gloss Acrylic  White  </t>
  </si>
  <si>
    <t xml:space="preserve">Acrylic Interior  High-gloss </t>
  </si>
  <si>
    <t>APCO Weather block gloss White</t>
  </si>
  <si>
    <t xml:space="preserve">APCO Villa sunfast gloss White </t>
  </si>
  <si>
    <t xml:space="preserve">Dulux Professional Acrylic Gloss White </t>
  </si>
  <si>
    <t xml:space="preserve">Resene Premium Gloss Acrylic </t>
  </si>
  <si>
    <t xml:space="preserve">APCO Weather block gloss White </t>
  </si>
  <si>
    <r>
      <t xml:space="preserve">Water based Paint (Emulsion/ Acrylic Paint) </t>
    </r>
    <r>
      <rPr>
        <b/>
        <i/>
        <sz val="16"/>
        <color theme="1"/>
        <rFont val="Calibri"/>
        <family val="2"/>
        <scheme val="minor"/>
      </rPr>
      <t>Off White</t>
    </r>
  </si>
  <si>
    <t xml:space="preserve">APCO Weather block semi-gloss White tinted </t>
  </si>
  <si>
    <t xml:space="preserve">APCO Villa sunfast semi-gloss White Tinted </t>
  </si>
  <si>
    <t xml:space="preserve">Dulux Professional Int / Ext Semi Gloss Acrylic  Off White </t>
  </si>
  <si>
    <t>Opton 2</t>
  </si>
  <si>
    <t>Dulux Professional Int / Ext Semi Gloss Acrylic  Off White</t>
  </si>
  <si>
    <t>APCO Weather block gloss White tinted</t>
  </si>
  <si>
    <t xml:space="preserve">APCO Villa sunfast gloss White Tinted </t>
  </si>
  <si>
    <t xml:space="preserve">Dulux Professional Acrylic Gloss  Off White </t>
  </si>
  <si>
    <r>
      <t xml:space="preserve">Water based Paint (Emulsion/ Acrylic Paint) </t>
    </r>
    <r>
      <rPr>
        <b/>
        <i/>
        <sz val="16"/>
        <color theme="1"/>
        <rFont val="Calibri"/>
        <family val="2"/>
        <scheme val="minor"/>
      </rPr>
      <t>Dark Colour</t>
    </r>
  </si>
  <si>
    <t xml:space="preserve">APCO Weather block semi-gloss BB tinted </t>
  </si>
  <si>
    <t xml:space="preserve">APCO Villa sunfast semi-gloss BB tinted </t>
  </si>
  <si>
    <t>Dulux Professional Ext Semigloss Acr Extra Bright Base (Tinted</t>
  </si>
  <si>
    <t>Dulux Professional Ext Semigloss Acr Extra Bright Base (Tinted)</t>
  </si>
  <si>
    <t xml:space="preserve">APCO Weather block gloss BB tinted </t>
  </si>
  <si>
    <t xml:space="preserve">APCO Villa sunfast gloss BB tinted </t>
  </si>
  <si>
    <t>Dulux Professional Int/Ext Gloss Acr Extra Bright Base (Tinted</t>
  </si>
  <si>
    <t>vinod Patel</t>
  </si>
  <si>
    <t>APCO Luxe semi-gloss/matt  White</t>
  </si>
  <si>
    <t xml:space="preserve">APCO Fortuna semi-gloss/matt White </t>
  </si>
  <si>
    <t xml:space="preserve">Dulux Professional Acrylic Flat White </t>
  </si>
  <si>
    <t>APCO Weather block gloss  White</t>
  </si>
  <si>
    <r>
      <t xml:space="preserve">Water based Paint (Emulsion/ Acrylic Paint) </t>
    </r>
    <r>
      <rPr>
        <b/>
        <i/>
        <sz val="16"/>
        <color theme="1"/>
        <rFont val="Calibri"/>
        <family val="2"/>
        <scheme val="minor"/>
      </rPr>
      <t>Light Colour</t>
    </r>
  </si>
  <si>
    <t xml:space="preserve">Pacific Coating Limited </t>
  </si>
  <si>
    <t>Dulux Professional Int/Ext Semi Gloss Acrylic White (Tinted</t>
  </si>
  <si>
    <t xml:space="preserve">APCO Luxe semi-gloss White tinted </t>
  </si>
  <si>
    <t xml:space="preserve">APCO Fortuna semi-gloss White Tinted </t>
  </si>
  <si>
    <t xml:space="preserve">APCO Luxe gloss White tinted </t>
  </si>
  <si>
    <t xml:space="preserve">APCO Fortuna gloss White Tinted </t>
  </si>
  <si>
    <t xml:space="preserve">Dulux Professional Int/Ext Gloss Acrylic White (Tinted) </t>
  </si>
  <si>
    <t>APCO Villa sunfast gloss White Tinted</t>
  </si>
  <si>
    <r>
      <t xml:space="preserve">Water based Paint (Emulsion/ Acrylic Paint) </t>
    </r>
    <r>
      <rPr>
        <b/>
        <i/>
        <sz val="16"/>
        <color theme="1"/>
        <rFont val="Calibri"/>
        <family val="2"/>
        <scheme val="minor"/>
      </rPr>
      <t>Medium Colour</t>
    </r>
  </si>
  <si>
    <t xml:space="preserve">APCO Weather block semi-gloss UDB tinted </t>
  </si>
  <si>
    <t xml:space="preserve">APCO Villa sunfast semi-gloss UDB tinted </t>
  </si>
  <si>
    <t xml:space="preserve">Dulux Professional Int/Ext Semigloss Acr Deep Base/UDT </t>
  </si>
  <si>
    <t>APCO Luxe semi-gloss UDB tinted</t>
  </si>
  <si>
    <t xml:space="preserve">APCO Fortuna semi-gloss UDB tinted </t>
  </si>
  <si>
    <t xml:space="preserve">Dulux Professional Int/Ext Gloss Acrylic Deep Base/UDT (Tinted) </t>
  </si>
  <si>
    <t xml:space="preserve">APCO Weather block gloss UDB tinted </t>
  </si>
  <si>
    <t>Dulux Professional Int/Ext Gloss Acrylic Deep Base/UDT (Tinted</t>
  </si>
  <si>
    <t>Black</t>
  </si>
  <si>
    <t>Blue</t>
  </si>
  <si>
    <t>Green</t>
  </si>
  <si>
    <t>Red</t>
  </si>
  <si>
    <t xml:space="preserve">Yellow </t>
  </si>
  <si>
    <t>Megenta</t>
  </si>
  <si>
    <t>Strong Red</t>
  </si>
  <si>
    <t>White</t>
  </si>
  <si>
    <t>Brown</t>
  </si>
  <si>
    <t>Navy Blue</t>
  </si>
  <si>
    <t>Lowest x 20%</t>
  </si>
  <si>
    <t xml:space="preserve">DNQ </t>
  </si>
  <si>
    <t>Lowest x20%</t>
  </si>
  <si>
    <t>Lowesat x 20%</t>
  </si>
  <si>
    <t>Lowest (x20%)</t>
  </si>
  <si>
    <t>Lowest (x 20%)</t>
  </si>
  <si>
    <t>Lowest(x20%)</t>
  </si>
  <si>
    <t xml:space="preserve">Lowest (x20%)  </t>
  </si>
  <si>
    <t>Lowest (X20%)</t>
  </si>
  <si>
    <t>Oil Based (Enamel)</t>
  </si>
  <si>
    <t>Deep Base Acrylic</t>
  </si>
  <si>
    <t>Deep Base Enamel</t>
  </si>
  <si>
    <t>Ultra Deep Base Acrylic</t>
  </si>
  <si>
    <t>ACRYLIC BLUE BASE</t>
  </si>
  <si>
    <t>ENAMEL BLUE BASE</t>
  </si>
  <si>
    <t>ACRYLIC BLUE BASE TINTED</t>
  </si>
  <si>
    <t>Ultra Deep Base Enamel</t>
  </si>
  <si>
    <t>ACRYLIC</t>
  </si>
  <si>
    <t>ENAMEL</t>
  </si>
  <si>
    <t>Ultra Deep Base Tinted Acrylic</t>
  </si>
  <si>
    <t>EB BASE ACRYLIC</t>
  </si>
  <si>
    <t>EB BASE ENAMEL</t>
  </si>
  <si>
    <t>Blue Base Acrylic Tinted</t>
  </si>
  <si>
    <t xml:space="preserve">ACRYLIC BLUE BASE </t>
  </si>
  <si>
    <t xml:space="preserve">BB TINTED </t>
  </si>
  <si>
    <t>ACRYLIC EB</t>
  </si>
  <si>
    <t>ENAMEL EB</t>
  </si>
  <si>
    <t>ACRYLIC BB TINTED</t>
  </si>
  <si>
    <t>ACRYLIC TINTED</t>
  </si>
  <si>
    <t>ACRYLIC VW</t>
  </si>
  <si>
    <t>ENAMEL VW</t>
  </si>
  <si>
    <t>ACRYLIC UDB TINTED</t>
  </si>
  <si>
    <t>Lowest(+20%)</t>
  </si>
  <si>
    <t xml:space="preserve">Option 1 </t>
  </si>
  <si>
    <t>Lowest (+20%)</t>
  </si>
  <si>
    <t xml:space="preserve">For Exterior 2 Pack Option                Resene Uracryl 403                            </t>
  </si>
  <si>
    <t xml:space="preserve">For Exterior 2 pack  :      Resene Armourcote 220 Grey/Red                               </t>
  </si>
  <si>
    <t xml:space="preserve">For Exterior 2 pack  :               Resene URACRYL 403                            </t>
  </si>
  <si>
    <t xml:space="preserve">For Exterior 2 pack  :Resene ARMOURCOAT 220 GERY/RED                           </t>
  </si>
  <si>
    <t xml:space="preserve">For Exterior 2 pack  :          Resene URACRYL 403                         </t>
  </si>
  <si>
    <t>Above Water Level</t>
  </si>
  <si>
    <t>Lowest  x20%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</si>
</sst>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[$$-C09]#,##0.00"/>
    <numFmt numFmtId="166" formatCode="_-&quot;£&quot;* #,##0.00_-;\-&quot;£&quot;* #,##0.00_-;_-&quot;£&quot;* &quot;-&quot;??_-;_-@_-"/>
    <numFmt numFmtId="167" formatCode="&quot;$&quot;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sz val="14"/>
      <color indexed="8"/>
      <name val="Calibri Light"/>
      <family val="1"/>
      <scheme val="maj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indexed="55"/>
      <name val="Calibri"/>
      <family val="2"/>
    </font>
    <font>
      <i/>
      <sz val="16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i/>
      <sz val="11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8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name val="Calibri"/>
      <family val="2"/>
    </font>
    <font>
      <b/>
      <i/>
      <sz val="11"/>
      <color theme="1"/>
      <name val="Calibri"/>
      <family val="2"/>
    </font>
    <font>
      <b/>
      <i/>
      <sz val="18"/>
      <color indexed="8"/>
      <name val="Calibri"/>
      <family val="2"/>
    </font>
    <font>
      <b/>
      <i/>
      <sz val="11"/>
      <color rgb="FF1F497D"/>
      <name val="Calibri"/>
      <family val="2"/>
    </font>
    <font>
      <b/>
      <i/>
      <sz val="14"/>
      <color indexed="8"/>
      <name val="Calibri"/>
      <family val="2"/>
    </font>
    <font>
      <b/>
      <i/>
      <sz val="14"/>
      <name val="Calibri"/>
      <family val="2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indexed="8"/>
      <name val="Calibri"/>
      <family val="2"/>
    </font>
    <font>
      <i/>
      <sz val="20"/>
      <color indexed="8"/>
      <name val="Calibri"/>
      <family val="2"/>
    </font>
    <font>
      <i/>
      <sz val="20"/>
      <name val="Calibri"/>
      <family val="2"/>
    </font>
    <font>
      <i/>
      <sz val="20"/>
      <color theme="1"/>
      <name val="Calibri"/>
      <family val="2"/>
    </font>
    <font>
      <i/>
      <sz val="2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9">
    <xf numFmtId="0" fontId="0" fillId="0" borderId="0" xfId="0"/>
    <xf numFmtId="0" fontId="0" fillId="0" borderId="3" xfId="0" applyBorder="1"/>
    <xf numFmtId="165" fontId="1" fillId="0" borderId="3" xfId="1" applyNumberFormat="1" applyFont="1" applyBorder="1"/>
    <xf numFmtId="0" fontId="0" fillId="0" borderId="7" xfId="0" applyBorder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5" fontId="1" fillId="0" borderId="0" xfId="1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1" fillId="0" borderId="3" xfId="2" applyNumberFormat="1" applyFont="1" applyBorder="1"/>
    <xf numFmtId="165" fontId="1" fillId="0" borderId="0" xfId="2" applyNumberFormat="1" applyFont="1" applyBorder="1"/>
    <xf numFmtId="0" fontId="7" fillId="0" borderId="0" xfId="0" applyFont="1"/>
    <xf numFmtId="0" fontId="0" fillId="0" borderId="0" xfId="0" applyAlignment="1">
      <alignment wrapText="1"/>
    </xf>
    <xf numFmtId="0" fontId="11" fillId="2" borderId="17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13" fillId="2" borderId="13" xfId="0" applyFont="1" applyFill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14" fillId="0" borderId="4" xfId="0" applyFont="1" applyBorder="1" applyAlignment="1">
      <alignment vertical="top"/>
    </xf>
    <xf numFmtId="0" fontId="14" fillId="0" borderId="4" xfId="0" applyFont="1" applyBorder="1" applyAlignment="1">
      <alignment horizontal="right" vertical="top"/>
    </xf>
    <xf numFmtId="0" fontId="0" fillId="2" borderId="4" xfId="0" applyFont="1" applyFill="1" applyBorder="1"/>
    <xf numFmtId="0" fontId="0" fillId="2" borderId="13" xfId="0" applyFont="1" applyFill="1" applyBorder="1"/>
    <xf numFmtId="0" fontId="0" fillId="2" borderId="4" xfId="0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vertical="top"/>
    </xf>
    <xf numFmtId="0" fontId="0" fillId="2" borderId="13" xfId="0" applyFont="1" applyFill="1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right" vertical="top"/>
    </xf>
    <xf numFmtId="0" fontId="0" fillId="0" borderId="9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2" borderId="10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4" fillId="2" borderId="4" xfId="0" applyFont="1" applyFill="1" applyBorder="1"/>
    <xf numFmtId="0" fontId="0" fillId="2" borderId="5" xfId="0" applyFont="1" applyFill="1" applyBorder="1"/>
    <xf numFmtId="0" fontId="0" fillId="2" borderId="16" xfId="0" applyFont="1" applyFill="1" applyBorder="1"/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167" fontId="0" fillId="0" borderId="3" xfId="0" applyNumberFormat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0" fontId="0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167" fontId="0" fillId="3" borderId="3" xfId="0" applyNumberForma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3" xfId="0" applyFill="1" applyBorder="1"/>
    <xf numFmtId="167" fontId="0" fillId="0" borderId="3" xfId="0" applyNumberFormat="1" applyFill="1" applyBorder="1" applyAlignment="1">
      <alignment horizontal="right" vertical="center"/>
    </xf>
    <xf numFmtId="167" fontId="1" fillId="0" borderId="3" xfId="1" applyNumberFormat="1" applyFont="1" applyBorder="1" applyAlignment="1">
      <alignment horizontal="right" vertical="center"/>
    </xf>
    <xf numFmtId="9" fontId="0" fillId="0" borderId="0" xfId="3" applyFont="1" applyAlignment="1">
      <alignment horizontal="center"/>
    </xf>
    <xf numFmtId="167" fontId="1" fillId="0" borderId="3" xfId="1" applyNumberFormat="1" applyFont="1" applyBorder="1" applyAlignment="1">
      <alignment horizontal="right" vertical="distributed"/>
    </xf>
    <xf numFmtId="167" fontId="0" fillId="0" borderId="3" xfId="0" applyNumberFormat="1" applyBorder="1" applyAlignment="1">
      <alignment horizontal="right" vertical="distributed"/>
    </xf>
    <xf numFmtId="167" fontId="0" fillId="0" borderId="3" xfId="0" applyNumberFormat="1" applyFill="1" applyBorder="1" applyAlignment="1">
      <alignment horizontal="right" vertical="distributed"/>
    </xf>
    <xf numFmtId="167" fontId="0" fillId="3" borderId="3" xfId="0" applyNumberFormat="1" applyFill="1" applyBorder="1" applyAlignment="1">
      <alignment horizontal="right" vertical="distributed"/>
    </xf>
    <xf numFmtId="167" fontId="0" fillId="0" borderId="0" xfId="0" applyNumberFormat="1" applyAlignment="1">
      <alignment horizontal="right" vertical="distributed"/>
    </xf>
    <xf numFmtId="0" fontId="0" fillId="0" borderId="0" xfId="0" applyFont="1" applyBorder="1" applyAlignment="1">
      <alignment vertical="center" wrapText="1"/>
    </xf>
    <xf numFmtId="0" fontId="16" fillId="0" borderId="0" xfId="0" applyFont="1"/>
    <xf numFmtId="0" fontId="17" fillId="3" borderId="3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wrapText="1"/>
    </xf>
    <xf numFmtId="0" fontId="19" fillId="3" borderId="3" xfId="0" applyFont="1" applyFill="1" applyBorder="1"/>
    <xf numFmtId="167" fontId="19" fillId="3" borderId="3" xfId="0" applyNumberFormat="1" applyFont="1" applyFill="1" applyBorder="1" applyAlignment="1">
      <alignment horizontal="right" vertical="center"/>
    </xf>
    <xf numFmtId="167" fontId="19" fillId="3" borderId="3" xfId="0" applyNumberFormat="1" applyFont="1" applyFill="1" applyBorder="1" applyAlignment="1">
      <alignment horizontal="right" vertical="distributed"/>
    </xf>
    <xf numFmtId="0" fontId="17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0" fillId="3" borderId="3" xfId="0" applyFont="1" applyFill="1" applyBorder="1" applyAlignment="1">
      <alignment vertical="top" wrapText="1"/>
    </xf>
    <xf numFmtId="0" fontId="0" fillId="0" borderId="3" xfId="0" applyFont="1" applyBorder="1"/>
    <xf numFmtId="0" fontId="0" fillId="3" borderId="3" xfId="0" applyFill="1" applyBorder="1" applyAlignment="1">
      <alignment vertical="center"/>
    </xf>
    <xf numFmtId="167" fontId="0" fillId="3" borderId="3" xfId="0" applyNumberFormat="1" applyFill="1" applyBorder="1"/>
    <xf numFmtId="167" fontId="0" fillId="0" borderId="3" xfId="0" applyNumberFormat="1" applyBorder="1"/>
    <xf numFmtId="0" fontId="17" fillId="3" borderId="3" xfId="0" applyFont="1" applyFill="1" applyBorder="1" applyAlignment="1">
      <alignment horizontal="center" vertical="center" wrapText="1"/>
    </xf>
    <xf numFmtId="167" fontId="0" fillId="0" borderId="3" xfId="0" applyNumberFormat="1" applyFill="1" applyBorder="1"/>
    <xf numFmtId="0" fontId="19" fillId="3" borderId="3" xfId="0" applyFont="1" applyFill="1" applyBorder="1" applyAlignment="1">
      <alignment vertical="center"/>
    </xf>
    <xf numFmtId="167" fontId="19" fillId="3" borderId="3" xfId="0" applyNumberFormat="1" applyFont="1" applyFill="1" applyBorder="1"/>
    <xf numFmtId="0" fontId="17" fillId="0" borderId="0" xfId="0" applyFont="1" applyBorder="1"/>
    <xf numFmtId="167" fontId="0" fillId="0" borderId="0" xfId="0" applyNumberFormat="1" applyBorder="1"/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/>
    <xf numFmtId="167" fontId="19" fillId="0" borderId="3" xfId="0" applyNumberFormat="1" applyFont="1" applyFill="1" applyBorder="1"/>
    <xf numFmtId="167" fontId="0" fillId="0" borderId="3" xfId="1" applyNumberFormat="1" applyFont="1" applyBorder="1" applyAlignment="1">
      <alignment horizontal="right" vertical="center" wrapText="1"/>
    </xf>
    <xf numFmtId="0" fontId="0" fillId="0" borderId="0" xfId="0" applyFill="1" applyBorder="1"/>
    <xf numFmtId="0" fontId="0" fillId="0" borderId="21" xfId="0" applyBorder="1"/>
    <xf numFmtId="0" fontId="0" fillId="0" borderId="3" xfId="0" applyFont="1" applyBorder="1" applyAlignment="1">
      <alignment horizontal="center" vertical="center" wrapText="1"/>
    </xf>
    <xf numFmtId="0" fontId="0" fillId="3" borderId="3" xfId="0" applyFont="1" applyFill="1" applyBorder="1"/>
    <xf numFmtId="165" fontId="0" fillId="0" borderId="3" xfId="1" applyNumberFormat="1" applyFont="1" applyBorder="1"/>
    <xf numFmtId="0" fontId="0" fillId="0" borderId="3" xfId="0" applyFont="1" applyBorder="1" applyAlignment="1">
      <alignment vertical="center"/>
    </xf>
    <xf numFmtId="9" fontId="0" fillId="0" borderId="0" xfId="3" applyFont="1"/>
    <xf numFmtId="167" fontId="17" fillId="3" borderId="3" xfId="1" applyNumberFormat="1" applyFont="1" applyFill="1" applyBorder="1" applyAlignment="1">
      <alignment vertical="center"/>
    </xf>
    <xf numFmtId="9" fontId="17" fillId="3" borderId="3" xfId="3" applyFont="1" applyFill="1" applyBorder="1" applyAlignment="1">
      <alignment vertical="center" wrapText="1"/>
    </xf>
    <xf numFmtId="164" fontId="17" fillId="3" borderId="3" xfId="0" applyNumberFormat="1" applyFont="1" applyFill="1" applyBorder="1" applyAlignment="1">
      <alignment vertical="center" wrapText="1"/>
    </xf>
    <xf numFmtId="0" fontId="0" fillId="0" borderId="3" xfId="0" applyFont="1" applyFill="1" applyBorder="1"/>
    <xf numFmtId="165" fontId="0" fillId="0" borderId="3" xfId="1" applyNumberFormat="1" applyFont="1" applyFill="1" applyBorder="1"/>
    <xf numFmtId="0" fontId="0" fillId="0" borderId="3" xfId="0" applyFont="1" applyBorder="1" applyAlignment="1">
      <alignment horizontal="left" wrapText="1"/>
    </xf>
    <xf numFmtId="0" fontId="25" fillId="3" borderId="3" xfId="0" applyFont="1" applyFill="1" applyBorder="1" applyAlignment="1">
      <alignment vertical="top" wrapText="1"/>
    </xf>
    <xf numFmtId="165" fontId="0" fillId="0" borderId="0" xfId="0" applyNumberFormat="1" applyAlignment="1">
      <alignment wrapText="1"/>
    </xf>
    <xf numFmtId="165" fontId="1" fillId="0" borderId="3" xfId="1" applyNumberFormat="1" applyFont="1" applyBorder="1" applyAlignment="1">
      <alignment wrapText="1"/>
    </xf>
    <xf numFmtId="0" fontId="4" fillId="3" borderId="3" xfId="0" applyFont="1" applyFill="1" applyBorder="1" applyAlignment="1">
      <alignment vertical="top"/>
    </xf>
    <xf numFmtId="0" fontId="26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vertical="center" wrapText="1"/>
    </xf>
    <xf numFmtId="167" fontId="23" fillId="3" borderId="3" xfId="0" applyNumberFormat="1" applyFont="1" applyFill="1" applyBorder="1" applyAlignment="1">
      <alignment vertical="center" wrapText="1"/>
    </xf>
    <xf numFmtId="167" fontId="17" fillId="3" borderId="3" xfId="1" applyNumberFormat="1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/>
    <xf numFmtId="0" fontId="27" fillId="0" borderId="3" xfId="0" applyFont="1" applyFill="1" applyBorder="1" applyAlignment="1">
      <alignment vertical="top" wrapText="1"/>
    </xf>
    <xf numFmtId="167" fontId="28" fillId="0" borderId="3" xfId="0" applyNumberFormat="1" applyFont="1" applyFill="1" applyBorder="1" applyAlignment="1">
      <alignment vertical="center" wrapText="1"/>
    </xf>
    <xf numFmtId="9" fontId="1" fillId="0" borderId="3" xfId="3" applyFont="1" applyFill="1" applyBorder="1" applyAlignment="1">
      <alignment vertical="center" wrapText="1"/>
    </xf>
    <xf numFmtId="164" fontId="0" fillId="0" borderId="3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165" fontId="1" fillId="0" borderId="3" xfId="1" applyNumberFormat="1" applyFont="1" applyFill="1" applyBorder="1"/>
    <xf numFmtId="165" fontId="1" fillId="0" borderId="3" xfId="1" applyNumberFormat="1" applyFont="1" applyFill="1" applyBorder="1" applyAlignment="1">
      <alignment wrapText="1"/>
    </xf>
    <xf numFmtId="9" fontId="1" fillId="0" borderId="3" xfId="3" applyFont="1" applyFill="1" applyBorder="1"/>
    <xf numFmtId="9" fontId="1" fillId="0" borderId="3" xfId="3" applyFont="1" applyBorder="1"/>
    <xf numFmtId="165" fontId="17" fillId="3" borderId="3" xfId="1" applyNumberFormat="1" applyFont="1" applyFill="1" applyBorder="1"/>
    <xf numFmtId="165" fontId="17" fillId="3" borderId="3" xfId="1" applyNumberFormat="1" applyFont="1" applyFill="1" applyBorder="1" applyAlignment="1">
      <alignment wrapText="1"/>
    </xf>
    <xf numFmtId="9" fontId="17" fillId="3" borderId="3" xfId="3" applyFont="1" applyFill="1" applyBorder="1"/>
    <xf numFmtId="0" fontId="17" fillId="0" borderId="0" xfId="0" applyFont="1"/>
    <xf numFmtId="165" fontId="1" fillId="0" borderId="3" xfId="1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17" fillId="3" borderId="3" xfId="1" applyNumberFormat="1" applyFont="1" applyFill="1" applyBorder="1" applyAlignment="1">
      <alignment vertical="center"/>
    </xf>
    <xf numFmtId="165" fontId="1" fillId="0" borderId="3" xfId="3" applyNumberFormat="1" applyFont="1" applyBorder="1"/>
    <xf numFmtId="0" fontId="0" fillId="0" borderId="3" xfId="0" applyBorder="1" applyAlignment="1">
      <alignment horizontal="center" vertical="center" wrapText="1"/>
    </xf>
    <xf numFmtId="0" fontId="0" fillId="0" borderId="19" xfId="0" applyBorder="1"/>
    <xf numFmtId="0" fontId="29" fillId="0" borderId="0" xfId="0" applyFont="1"/>
    <xf numFmtId="165" fontId="0" fillId="0" borderId="0" xfId="0" applyNumberFormat="1" applyAlignment="1">
      <alignment horizontal="center"/>
    </xf>
    <xf numFmtId="164" fontId="17" fillId="3" borderId="3" xfId="0" applyNumberFormat="1" applyFont="1" applyFill="1" applyBorder="1" applyAlignment="1">
      <alignment horizontal="center" vertical="center" wrapText="1"/>
    </xf>
    <xf numFmtId="165" fontId="17" fillId="3" borderId="3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9" fontId="17" fillId="3" borderId="3" xfId="3" applyFont="1" applyFill="1" applyBorder="1" applyAlignment="1">
      <alignment horizontal="center"/>
    </xf>
    <xf numFmtId="9" fontId="1" fillId="0" borderId="3" xfId="3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20" fillId="3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top" wrapText="1"/>
    </xf>
    <xf numFmtId="165" fontId="1" fillId="3" borderId="3" xfId="1" applyNumberFormat="1" applyFont="1" applyFill="1" applyBorder="1"/>
    <xf numFmtId="9" fontId="17" fillId="3" borderId="3" xfId="3" applyFont="1" applyFill="1" applyBorder="1" applyAlignment="1">
      <alignment horizontal="center" vertical="center"/>
    </xf>
    <xf numFmtId="9" fontId="17" fillId="0" borderId="3" xfId="3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9" fontId="17" fillId="0" borderId="3" xfId="3" applyFont="1" applyBorder="1" applyAlignment="1">
      <alignment horizontal="center" vertical="center"/>
    </xf>
    <xf numFmtId="9" fontId="17" fillId="0" borderId="0" xfId="3" applyFont="1" applyAlignment="1">
      <alignment horizontal="center" vertical="center"/>
    </xf>
    <xf numFmtId="9" fontId="17" fillId="0" borderId="0" xfId="3" applyFont="1" applyBorder="1" applyAlignment="1">
      <alignment horizontal="center" vertical="center"/>
    </xf>
    <xf numFmtId="0" fontId="0" fillId="3" borderId="3" xfId="0" applyFont="1" applyFill="1" applyBorder="1" applyAlignment="1">
      <alignment horizontal="left" wrapText="1"/>
    </xf>
    <xf numFmtId="167" fontId="23" fillId="3" borderId="3" xfId="0" applyNumberFormat="1" applyFont="1" applyFill="1" applyBorder="1" applyAlignment="1">
      <alignment vertical="center"/>
    </xf>
    <xf numFmtId="9" fontId="17" fillId="0" borderId="3" xfId="3" applyFont="1" applyFill="1" applyBorder="1" applyAlignment="1">
      <alignment vertical="center" wrapText="1"/>
    </xf>
    <xf numFmtId="167" fontId="28" fillId="3" borderId="3" xfId="0" applyNumberFormat="1" applyFont="1" applyFill="1" applyBorder="1" applyAlignment="1">
      <alignment vertical="center" wrapText="1"/>
    </xf>
    <xf numFmtId="167" fontId="28" fillId="3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left" wrapText="1"/>
    </xf>
    <xf numFmtId="0" fontId="30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vertical="top" wrapText="1"/>
    </xf>
    <xf numFmtId="0" fontId="32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3" borderId="3" xfId="0" applyFont="1" applyFill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3" xfId="0" applyFont="1" applyFill="1" applyBorder="1" applyAlignment="1">
      <alignment vertical="top"/>
    </xf>
    <xf numFmtId="0" fontId="16" fillId="3" borderId="3" xfId="0" applyFont="1" applyFill="1" applyBorder="1" applyAlignment="1">
      <alignment horizontal="center" vertical="top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/>
    <xf numFmtId="0" fontId="16" fillId="0" borderId="3" xfId="0" applyFont="1" applyFill="1" applyBorder="1" applyAlignment="1">
      <alignment horizontal="left" wrapText="1"/>
    </xf>
    <xf numFmtId="9" fontId="17" fillId="3" borderId="3" xfId="3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67" fontId="17" fillId="3" borderId="3" xfId="1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wrapText="1"/>
    </xf>
    <xf numFmtId="167" fontId="0" fillId="0" borderId="3" xfId="1" applyNumberFormat="1" applyFont="1" applyBorder="1" applyAlignment="1">
      <alignment wrapText="1"/>
    </xf>
    <xf numFmtId="9" fontId="0" fillId="0" borderId="3" xfId="3" applyFont="1" applyBorder="1" applyAlignment="1">
      <alignment horizontal="center" vertical="center" wrapText="1"/>
    </xf>
    <xf numFmtId="167" fontId="17" fillId="3" borderId="3" xfId="1" applyNumberFormat="1" applyFont="1" applyFill="1" applyBorder="1" applyAlignment="1">
      <alignment horizontal="center" vertical="center"/>
    </xf>
    <xf numFmtId="167" fontId="17" fillId="3" borderId="3" xfId="1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wrapText="1"/>
    </xf>
    <xf numFmtId="0" fontId="17" fillId="0" borderId="3" xfId="0" applyFont="1" applyBorder="1" applyAlignment="1">
      <alignment horizontal="center" vertical="center"/>
    </xf>
    <xf numFmtId="165" fontId="18" fillId="0" borderId="3" xfId="1" applyNumberFormat="1" applyFont="1" applyBorder="1" applyAlignment="1">
      <alignment vertical="center"/>
    </xf>
    <xf numFmtId="165" fontId="18" fillId="3" borderId="3" xfId="1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vertical="center"/>
    </xf>
    <xf numFmtId="167" fontId="18" fillId="3" borderId="3" xfId="1" applyNumberFormat="1" applyFont="1" applyFill="1" applyBorder="1" applyAlignment="1">
      <alignment vertical="center"/>
    </xf>
    <xf numFmtId="167" fontId="18" fillId="0" borderId="3" xfId="1" applyNumberFormat="1" applyFont="1" applyFill="1" applyBorder="1" applyAlignment="1">
      <alignment vertical="center"/>
    </xf>
    <xf numFmtId="167" fontId="17" fillId="0" borderId="3" xfId="0" applyNumberFormat="1" applyFont="1" applyFill="1" applyBorder="1" applyAlignment="1">
      <alignment horizontal="center" vertical="center"/>
    </xf>
    <xf numFmtId="167" fontId="17" fillId="3" borderId="3" xfId="0" applyNumberFormat="1" applyFont="1" applyFill="1" applyBorder="1" applyAlignment="1">
      <alignment horizontal="center" vertical="center"/>
    </xf>
    <xf numFmtId="167" fontId="18" fillId="3" borderId="3" xfId="0" applyNumberFormat="1" applyFont="1" applyFill="1" applyBorder="1" applyAlignment="1">
      <alignment horizontal="center" vertical="center"/>
    </xf>
    <xf numFmtId="9" fontId="18" fillId="3" borderId="3" xfId="3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center"/>
    </xf>
    <xf numFmtId="9" fontId="17" fillId="0" borderId="0" xfId="3" applyFont="1" applyAlignment="1">
      <alignment horizontal="center"/>
    </xf>
    <xf numFmtId="0" fontId="0" fillId="0" borderId="0" xfId="0" applyFill="1"/>
    <xf numFmtId="0" fontId="3" fillId="3" borderId="3" xfId="0" applyFont="1" applyFill="1" applyBorder="1" applyAlignment="1">
      <alignment horizontal="center" vertical="top"/>
    </xf>
    <xf numFmtId="0" fontId="16" fillId="3" borderId="3" xfId="0" applyFont="1" applyFill="1" applyBorder="1" applyAlignment="1">
      <alignment vertical="top" wrapText="1"/>
    </xf>
    <xf numFmtId="165" fontId="1" fillId="0" borderId="3" xfId="2" applyNumberFormat="1" applyFont="1" applyBorder="1" applyAlignment="1">
      <alignment wrapText="1"/>
    </xf>
    <xf numFmtId="165" fontId="1" fillId="0" borderId="0" xfId="2" applyNumberFormat="1" applyFont="1" applyBorder="1" applyAlignment="1">
      <alignment wrapText="1"/>
    </xf>
    <xf numFmtId="165" fontId="1" fillId="3" borderId="3" xfId="2" applyNumberFormat="1" applyFont="1" applyFill="1" applyBorder="1"/>
    <xf numFmtId="165" fontId="1" fillId="3" borderId="3" xfId="2" applyNumberFormat="1" applyFont="1" applyFill="1" applyBorder="1" applyAlignment="1">
      <alignment wrapText="1"/>
    </xf>
    <xf numFmtId="165" fontId="0" fillId="0" borderId="3" xfId="2" applyNumberFormat="1" applyFont="1" applyBorder="1"/>
    <xf numFmtId="0" fontId="38" fillId="0" borderId="0" xfId="0" applyFont="1"/>
    <xf numFmtId="165" fontId="17" fillId="0" borderId="0" xfId="0" applyNumberFormat="1" applyFont="1" applyAlignment="1">
      <alignment horizontal="right" vertical="center"/>
    </xf>
    <xf numFmtId="167" fontId="17" fillId="3" borderId="3" xfId="1" applyNumberFormat="1" applyFont="1" applyFill="1" applyBorder="1" applyAlignment="1">
      <alignment horizontal="right" vertical="center" wrapText="1"/>
    </xf>
    <xf numFmtId="165" fontId="17" fillId="3" borderId="3" xfId="2" applyNumberFormat="1" applyFont="1" applyFill="1" applyBorder="1" applyAlignment="1">
      <alignment horizontal="right" vertical="center"/>
    </xf>
    <xf numFmtId="165" fontId="17" fillId="0" borderId="0" xfId="2" applyNumberFormat="1" applyFont="1" applyBorder="1" applyAlignment="1">
      <alignment horizontal="right" vertical="center"/>
    </xf>
    <xf numFmtId="0" fontId="0" fillId="0" borderId="18" xfId="0" applyBorder="1" applyAlignment="1">
      <alignment wrapText="1"/>
    </xf>
    <xf numFmtId="0" fontId="0" fillId="0" borderId="0" xfId="0" applyAlignment="1">
      <alignment horizontal="left"/>
    </xf>
    <xf numFmtId="0" fontId="20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vertical="center"/>
    </xf>
    <xf numFmtId="0" fontId="17" fillId="0" borderId="21" xfId="0" applyFont="1" applyBorder="1" applyAlignment="1">
      <alignment vertical="center"/>
    </xf>
    <xf numFmtId="0" fontId="0" fillId="0" borderId="21" xfId="0" applyBorder="1" applyAlignment="1">
      <alignment horizontal="left"/>
    </xf>
    <xf numFmtId="165" fontId="1" fillId="0" borderId="21" xfId="2" applyNumberFormat="1" applyFont="1" applyBorder="1"/>
    <xf numFmtId="165" fontId="1" fillId="0" borderId="21" xfId="2" applyNumberFormat="1" applyFont="1" applyBorder="1" applyAlignment="1">
      <alignment wrapText="1"/>
    </xf>
    <xf numFmtId="165" fontId="17" fillId="0" borderId="21" xfId="2" applyNumberFormat="1" applyFont="1" applyBorder="1" applyAlignment="1">
      <alignment horizontal="right" vertical="center"/>
    </xf>
    <xf numFmtId="9" fontId="17" fillId="0" borderId="21" xfId="3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9" fontId="17" fillId="3" borderId="3" xfId="3" applyFont="1" applyFill="1" applyBorder="1" applyAlignment="1">
      <alignment horizontal="center" wrapText="1"/>
    </xf>
    <xf numFmtId="9" fontId="0" fillId="0" borderId="0" xfId="3" applyFont="1" applyAlignment="1"/>
    <xf numFmtId="9" fontId="1" fillId="3" borderId="3" xfId="3" applyFont="1" applyFill="1" applyBorder="1" applyAlignment="1"/>
    <xf numFmtId="9" fontId="1" fillId="0" borderId="3" xfId="3" applyFont="1" applyBorder="1" applyAlignment="1"/>
    <xf numFmtId="9" fontId="1" fillId="0" borderId="0" xfId="3" applyFont="1" applyBorder="1" applyAlignment="1"/>
    <xf numFmtId="165" fontId="1" fillId="3" borderId="3" xfId="2" applyNumberFormat="1" applyFont="1" applyFill="1" applyBorder="1" applyAlignment="1">
      <alignment horizontal="center" vertical="center"/>
    </xf>
    <xf numFmtId="165" fontId="1" fillId="0" borderId="3" xfId="2" applyNumberFormat="1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165" fontId="1" fillId="0" borderId="3" xfId="2" applyNumberFormat="1" applyFont="1" applyFill="1" applyBorder="1"/>
    <xf numFmtId="9" fontId="1" fillId="0" borderId="3" xfId="3" applyFont="1" applyFill="1" applyBorder="1" applyAlignment="1"/>
    <xf numFmtId="165" fontId="0" fillId="0" borderId="3" xfId="2" applyNumberFormat="1" applyFont="1" applyFill="1" applyBorder="1"/>
    <xf numFmtId="167" fontId="17" fillId="3" borderId="3" xfId="1" applyNumberFormat="1" applyFont="1" applyFill="1" applyBorder="1" applyAlignment="1">
      <alignment horizontal="center" vertical="center"/>
    </xf>
    <xf numFmtId="167" fontId="17" fillId="3" borderId="3" xfId="1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wrapText="1"/>
    </xf>
    <xf numFmtId="0" fontId="0" fillId="0" borderId="3" xfId="0" applyFont="1" applyBorder="1" applyAlignment="1">
      <alignment horizontal="center" vertical="center"/>
    </xf>
    <xf numFmtId="167" fontId="17" fillId="0" borderId="3" xfId="0" applyNumberFormat="1" applyFont="1" applyBorder="1" applyAlignment="1">
      <alignment horizontal="center" vertical="center"/>
    </xf>
    <xf numFmtId="167" fontId="17" fillId="3" borderId="3" xfId="1" applyNumberFormat="1" applyFont="1" applyFill="1" applyBorder="1" applyAlignment="1">
      <alignment horizontal="center" vertical="center"/>
    </xf>
    <xf numFmtId="9" fontId="17" fillId="3" borderId="3" xfId="3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7" fontId="23" fillId="3" borderId="3" xfId="0" applyNumberFormat="1" applyFont="1" applyFill="1" applyBorder="1" applyAlignment="1">
      <alignment horizontal="center" vertical="center" wrapText="1"/>
    </xf>
    <xf numFmtId="167" fontId="17" fillId="3" borderId="3" xfId="1" applyNumberFormat="1" applyFont="1" applyFill="1" applyBorder="1" applyAlignment="1">
      <alignment horizontal="center" vertical="center" wrapText="1"/>
    </xf>
    <xf numFmtId="0" fontId="1" fillId="0" borderId="3" xfId="2" applyNumberFormat="1" applyFont="1" applyBorder="1"/>
    <xf numFmtId="0" fontId="0" fillId="0" borderId="3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/>
    <xf numFmtId="165" fontId="39" fillId="0" borderId="0" xfId="0" applyNumberFormat="1" applyFont="1"/>
    <xf numFmtId="165" fontId="39" fillId="0" borderId="0" xfId="0" applyNumberFormat="1" applyFont="1" applyAlignment="1">
      <alignment vertical="center"/>
    </xf>
    <xf numFmtId="9" fontId="39" fillId="0" borderId="0" xfId="3" applyFont="1"/>
    <xf numFmtId="0" fontId="39" fillId="0" borderId="0" xfId="0" applyFont="1"/>
    <xf numFmtId="0" fontId="40" fillId="0" borderId="0" xfId="0" applyFont="1" applyAlignment="1">
      <alignment wrapText="1"/>
    </xf>
    <xf numFmtId="0" fontId="40" fillId="0" borderId="0" xfId="0" applyFont="1"/>
    <xf numFmtId="0" fontId="40" fillId="0" borderId="0" xfId="0" applyFont="1" applyAlignment="1">
      <alignment horizontal="center" vertical="top" wrapText="1"/>
    </xf>
    <xf numFmtId="0" fontId="44" fillId="3" borderId="3" xfId="0" applyFont="1" applyFill="1" applyBorder="1" applyAlignment="1">
      <alignment vertical="center"/>
    </xf>
    <xf numFmtId="0" fontId="39" fillId="3" borderId="3" xfId="0" applyFont="1" applyFill="1" applyBorder="1" applyAlignment="1">
      <alignment vertical="center"/>
    </xf>
    <xf numFmtId="0" fontId="39" fillId="3" borderId="3" xfId="0" applyFont="1" applyFill="1" applyBorder="1"/>
    <xf numFmtId="0" fontId="39" fillId="3" borderId="3" xfId="0" applyFont="1" applyFill="1" applyBorder="1" applyAlignment="1"/>
    <xf numFmtId="165" fontId="39" fillId="3" borderId="3" xfId="1" applyNumberFormat="1" applyFont="1" applyFill="1" applyBorder="1"/>
    <xf numFmtId="165" fontId="39" fillId="3" borderId="3" xfId="1" applyNumberFormat="1" applyFont="1" applyFill="1" applyBorder="1" applyAlignment="1">
      <alignment vertical="center"/>
    </xf>
    <xf numFmtId="9" fontId="39" fillId="3" borderId="3" xfId="3" applyFont="1" applyFill="1" applyBorder="1"/>
    <xf numFmtId="0" fontId="39" fillId="0" borderId="3" xfId="0" applyFont="1" applyBorder="1" applyAlignment="1">
      <alignment vertical="center"/>
    </xf>
    <xf numFmtId="0" fontId="39" fillId="0" borderId="3" xfId="0" applyFont="1" applyBorder="1"/>
    <xf numFmtId="0" fontId="39" fillId="0" borderId="3" xfId="0" applyFont="1" applyBorder="1" applyAlignment="1"/>
    <xf numFmtId="165" fontId="39" fillId="0" borderId="3" xfId="1" applyNumberFormat="1" applyFont="1" applyBorder="1"/>
    <xf numFmtId="9" fontId="39" fillId="0" borderId="3" xfId="3" applyFont="1" applyBorder="1"/>
    <xf numFmtId="0" fontId="44" fillId="3" borderId="3" xfId="0" applyFont="1" applyFill="1" applyBorder="1" applyAlignment="1">
      <alignment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/>
    </xf>
    <xf numFmtId="0" fontId="39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/>
    <xf numFmtId="0" fontId="39" fillId="0" borderId="3" xfId="0" applyFont="1" applyFill="1" applyBorder="1" applyAlignment="1"/>
    <xf numFmtId="165" fontId="39" fillId="0" borderId="3" xfId="1" applyNumberFormat="1" applyFont="1" applyFill="1" applyBorder="1"/>
    <xf numFmtId="9" fontId="39" fillId="0" borderId="3" xfId="3" applyFont="1" applyFill="1" applyBorder="1"/>
    <xf numFmtId="0" fontId="39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left" wrapText="1"/>
    </xf>
    <xf numFmtId="0" fontId="39" fillId="0" borderId="0" xfId="0" applyFont="1" applyBorder="1" applyAlignment="1">
      <alignment horizontal="center" vertical="center"/>
    </xf>
    <xf numFmtId="0" fontId="39" fillId="0" borderId="21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9" fillId="0" borderId="0" xfId="0" applyFont="1" applyBorder="1"/>
    <xf numFmtId="0" fontId="39" fillId="0" borderId="0" xfId="0" applyFont="1" applyBorder="1" applyAlignment="1"/>
    <xf numFmtId="165" fontId="39" fillId="0" borderId="0" xfId="1" applyNumberFormat="1" applyFont="1" applyBorder="1"/>
    <xf numFmtId="165" fontId="39" fillId="0" borderId="0" xfId="1" applyNumberFormat="1" applyFont="1" applyBorder="1" applyAlignment="1">
      <alignment vertical="center"/>
    </xf>
    <xf numFmtId="9" fontId="39" fillId="0" borderId="0" xfId="3" applyFont="1" applyBorder="1"/>
    <xf numFmtId="0" fontId="39" fillId="0" borderId="0" xfId="0" applyFont="1" applyAlignment="1">
      <alignment wrapText="1"/>
    </xf>
    <xf numFmtId="165" fontId="0" fillId="0" borderId="3" xfId="0" applyNumberFormat="1" applyFont="1" applyBorder="1"/>
    <xf numFmtId="165" fontId="18" fillId="0" borderId="3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left" wrapText="1"/>
    </xf>
    <xf numFmtId="165" fontId="30" fillId="0" borderId="3" xfId="0" applyNumberFormat="1" applyFont="1" applyBorder="1" applyAlignment="1">
      <alignment horizontal="left" wrapText="1"/>
    </xf>
    <xf numFmtId="9" fontId="17" fillId="0" borderId="3" xfId="3" applyFont="1" applyBorder="1" applyAlignment="1">
      <alignment horizontal="center" vertical="center"/>
    </xf>
    <xf numFmtId="0" fontId="0" fillId="2" borderId="3" xfId="0" applyFill="1" applyBorder="1"/>
    <xf numFmtId="167" fontId="0" fillId="2" borderId="3" xfId="0" applyNumberFormat="1" applyFill="1" applyBorder="1"/>
    <xf numFmtId="0" fontId="16" fillId="2" borderId="3" xfId="0" applyFont="1" applyFill="1" applyBorder="1"/>
    <xf numFmtId="0" fontId="0" fillId="2" borderId="3" xfId="0" applyFont="1" applyFill="1" applyBorder="1"/>
    <xf numFmtId="0" fontId="24" fillId="3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7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wrapText="1"/>
    </xf>
    <xf numFmtId="167" fontId="0" fillId="2" borderId="3" xfId="0" applyNumberFormat="1" applyFill="1" applyBorder="1" applyAlignment="1">
      <alignment horizontal="right" vertical="center"/>
    </xf>
    <xf numFmtId="9" fontId="17" fillId="2" borderId="3" xfId="3" applyFont="1" applyFill="1" applyBorder="1" applyAlignment="1">
      <alignment horizontal="center" vertical="center"/>
    </xf>
    <xf numFmtId="167" fontId="17" fillId="2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9" fontId="17" fillId="0" borderId="3" xfId="3" applyFont="1" applyBorder="1" applyAlignment="1">
      <alignment horizontal="center" vertical="center"/>
    </xf>
    <xf numFmtId="167" fontId="1" fillId="3" borderId="3" xfId="1" applyNumberFormat="1" applyFont="1" applyFill="1" applyBorder="1" applyAlignment="1">
      <alignment horizontal="right" vertical="center"/>
    </xf>
    <xf numFmtId="167" fontId="1" fillId="3" borderId="3" xfId="1" applyNumberFormat="1" applyFont="1" applyFill="1" applyBorder="1" applyAlignment="1">
      <alignment horizontal="right" vertical="distributed"/>
    </xf>
    <xf numFmtId="0" fontId="17" fillId="2" borderId="3" xfId="0" applyFont="1" applyFill="1" applyBorder="1" applyAlignment="1">
      <alignment vertical="center"/>
    </xf>
    <xf numFmtId="0" fontId="10" fillId="0" borderId="0" xfId="0" applyFont="1" applyBorder="1"/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7" fontId="0" fillId="0" borderId="3" xfId="0" applyNumberFormat="1" applyBorder="1" applyAlignment="1">
      <alignment horizontal="right"/>
    </xf>
    <xf numFmtId="167" fontId="0" fillId="0" borderId="3" xfId="0" applyNumberFormat="1" applyFont="1" applyBorder="1" applyAlignment="1">
      <alignment horizontal="right" vertical="center" wrapText="1"/>
    </xf>
    <xf numFmtId="0" fontId="45" fillId="0" borderId="3" xfId="0" applyFont="1" applyFill="1" applyBorder="1"/>
    <xf numFmtId="9" fontId="17" fillId="0" borderId="3" xfId="3" applyFont="1" applyBorder="1" applyAlignment="1">
      <alignment horizontal="center" vertical="center"/>
    </xf>
    <xf numFmtId="9" fontId="17" fillId="0" borderId="3" xfId="3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top" wrapText="1"/>
    </xf>
    <xf numFmtId="9" fontId="17" fillId="3" borderId="3" xfId="3" applyFont="1" applyFill="1" applyBorder="1" applyAlignment="1">
      <alignment horizontal="center" vertical="center" wrapText="1"/>
    </xf>
    <xf numFmtId="167" fontId="17" fillId="3" borderId="3" xfId="1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167" fontId="23" fillId="3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165" fontId="18" fillId="0" borderId="3" xfId="1" applyNumberFormat="1" applyFont="1" applyBorder="1" applyAlignment="1">
      <alignment horizontal="center" vertical="center"/>
    </xf>
    <xf numFmtId="165" fontId="17" fillId="0" borderId="3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5" fontId="17" fillId="0" borderId="3" xfId="1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7" fontId="18" fillId="0" borderId="3" xfId="1" applyNumberFormat="1" applyFont="1" applyFill="1" applyBorder="1" applyAlignment="1">
      <alignment horizontal="center" vertical="center"/>
    </xf>
    <xf numFmtId="167" fontId="17" fillId="0" borderId="3" xfId="1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top"/>
    </xf>
    <xf numFmtId="167" fontId="23" fillId="3" borderId="3" xfId="0" applyNumberFormat="1" applyFont="1" applyFill="1" applyBorder="1" applyAlignment="1">
      <alignment horizontal="center" vertical="center" wrapText="1"/>
    </xf>
    <xf numFmtId="167" fontId="18" fillId="3" borderId="3" xfId="1" applyNumberFormat="1" applyFont="1" applyFill="1" applyBorder="1" applyAlignment="1">
      <alignment horizontal="center" vertical="center"/>
    </xf>
    <xf numFmtId="167" fontId="17" fillId="3" borderId="3" xfId="1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167" fontId="17" fillId="0" borderId="3" xfId="0" applyNumberFormat="1" applyFont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7" xfId="0" applyNumberFormat="1" applyFont="1" applyBorder="1" applyAlignment="1">
      <alignment horizontal="center" vertical="center"/>
    </xf>
    <xf numFmtId="9" fontId="17" fillId="0" borderId="3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17" fillId="0" borderId="3" xfId="3" applyFont="1" applyFill="1" applyBorder="1" applyAlignment="1">
      <alignment horizontal="center" vertical="center"/>
    </xf>
    <xf numFmtId="165" fontId="17" fillId="0" borderId="3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18" fillId="0" borderId="3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5" fontId="30" fillId="0" borderId="3" xfId="0" applyNumberFormat="1" applyFont="1" applyBorder="1" applyAlignment="1">
      <alignment horizontal="center" vertical="center" wrapText="1"/>
    </xf>
    <xf numFmtId="165" fontId="17" fillId="0" borderId="3" xfId="1" applyNumberFormat="1" applyFont="1" applyFill="1" applyBorder="1" applyAlignment="1">
      <alignment horizontal="center" vertical="center"/>
    </xf>
    <xf numFmtId="165" fontId="18" fillId="0" borderId="3" xfId="1" applyNumberFormat="1" applyFont="1" applyFill="1" applyBorder="1" applyAlignment="1">
      <alignment horizontal="center" vertical="center"/>
    </xf>
    <xf numFmtId="167" fontId="18" fillId="0" borderId="3" xfId="1" applyNumberFormat="1" applyFont="1" applyFill="1" applyBorder="1" applyAlignment="1">
      <alignment horizontal="center" vertical="center"/>
    </xf>
    <xf numFmtId="167" fontId="17" fillId="0" borderId="3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167" fontId="1" fillId="0" borderId="3" xfId="1" applyNumberFormat="1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3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0" fillId="0" borderId="0" xfId="0" applyFont="1" applyBorder="1"/>
    <xf numFmtId="165" fontId="0" fillId="0" borderId="0" xfId="0" applyNumberFormat="1" applyFont="1" applyBorder="1"/>
    <xf numFmtId="165" fontId="18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16" fillId="0" borderId="0" xfId="0" applyFont="1" applyBorder="1"/>
    <xf numFmtId="0" fontId="1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165" fontId="17" fillId="0" borderId="0" xfId="0" applyNumberFormat="1" applyFont="1" applyBorder="1" applyAlignment="1">
      <alignment horizontal="center" vertical="center"/>
    </xf>
    <xf numFmtId="165" fontId="17" fillId="0" borderId="6" xfId="1" applyNumberFormat="1" applyFont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/>
    </xf>
    <xf numFmtId="165" fontId="1" fillId="3" borderId="3" xfId="1" applyNumberFormat="1" applyFont="1" applyFill="1" applyBorder="1" applyAlignment="1">
      <alignment horizontal="center" vertical="center"/>
    </xf>
    <xf numFmtId="165" fontId="0" fillId="0" borderId="3" xfId="1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7" fontId="0" fillId="0" borderId="3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/>
    </xf>
    <xf numFmtId="165" fontId="17" fillId="3" borderId="3" xfId="2" applyNumberFormat="1" applyFont="1" applyFill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/>
    </xf>
    <xf numFmtId="165" fontId="17" fillId="0" borderId="21" xfId="2" applyNumberFormat="1" applyFont="1" applyBorder="1" applyAlignment="1">
      <alignment horizontal="center" vertical="center"/>
    </xf>
    <xf numFmtId="167" fontId="0" fillId="3" borderId="3" xfId="0" applyNumberFormat="1" applyFill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19" fillId="3" borderId="3" xfId="0" applyNumberFormat="1" applyFont="1" applyFill="1" applyBorder="1" applyAlignment="1">
      <alignment horizontal="center" vertical="center"/>
    </xf>
    <xf numFmtId="167" fontId="19" fillId="0" borderId="3" xfId="0" applyNumberFormat="1" applyFont="1" applyFill="1" applyBorder="1" applyAlignment="1">
      <alignment horizontal="center" vertical="center"/>
    </xf>
    <xf numFmtId="167" fontId="0" fillId="2" borderId="3" xfId="0" applyNumberForma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7" fontId="0" fillId="0" borderId="3" xfId="0" applyNumberFormat="1" applyBorder="1" applyAlignment="1">
      <alignment vertical="center"/>
    </xf>
    <xf numFmtId="167" fontId="0" fillId="0" borderId="3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165" fontId="1" fillId="0" borderId="3" xfId="1" applyNumberFormat="1" applyFont="1" applyBorder="1" applyAlignment="1">
      <alignment vertical="center"/>
    </xf>
    <xf numFmtId="165" fontId="17" fillId="0" borderId="3" xfId="1" applyNumberFormat="1" applyFont="1" applyBorder="1" applyAlignment="1">
      <alignment vertical="center"/>
    </xf>
    <xf numFmtId="165" fontId="17" fillId="0" borderId="3" xfId="1" applyNumberFormat="1" applyFont="1" applyBorder="1" applyAlignment="1">
      <alignment horizontal="center"/>
    </xf>
    <xf numFmtId="165" fontId="18" fillId="0" borderId="6" xfId="1" applyNumberFormat="1" applyFont="1" applyBorder="1" applyAlignment="1">
      <alignment horizontal="center" vertical="center"/>
    </xf>
    <xf numFmtId="167" fontId="17" fillId="0" borderId="3" xfId="0" applyNumberFormat="1" applyFont="1" applyBorder="1" applyAlignment="1">
      <alignment vertical="center"/>
    </xf>
    <xf numFmtId="167" fontId="17" fillId="0" borderId="6" xfId="0" applyNumberFormat="1" applyFont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5" fontId="18" fillId="0" borderId="3" xfId="1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19" fillId="0" borderId="3" xfId="0" applyNumberFormat="1" applyFont="1" applyBorder="1"/>
    <xf numFmtId="9" fontId="46" fillId="0" borderId="3" xfId="3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9" fontId="8" fillId="0" borderId="3" xfId="3" applyFont="1" applyBorder="1" applyAlignment="1">
      <alignment horizontal="center" vertical="center"/>
    </xf>
    <xf numFmtId="9" fontId="47" fillId="0" borderId="3" xfId="3" applyFont="1" applyFill="1" applyBorder="1"/>
    <xf numFmtId="165" fontId="47" fillId="0" borderId="3" xfId="1" applyNumberFormat="1" applyFont="1" applyFill="1" applyBorder="1"/>
    <xf numFmtId="165" fontId="46" fillId="0" borderId="6" xfId="2" applyNumberFormat="1" applyFont="1" applyBorder="1" applyAlignment="1">
      <alignment horizontal="right" vertical="center"/>
    </xf>
    <xf numFmtId="165" fontId="8" fillId="0" borderId="3" xfId="2" applyNumberFormat="1" applyFont="1" applyBorder="1"/>
    <xf numFmtId="9" fontId="8" fillId="0" borderId="3" xfId="3" applyFont="1" applyBorder="1" applyAlignment="1"/>
    <xf numFmtId="9" fontId="8" fillId="0" borderId="3" xfId="3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9" fontId="8" fillId="0" borderId="3" xfId="3" applyFont="1" applyFill="1" applyBorder="1"/>
    <xf numFmtId="165" fontId="8" fillId="0" borderId="3" xfId="1" applyNumberFormat="1" applyFont="1" applyFill="1" applyBorder="1"/>
    <xf numFmtId="165" fontId="18" fillId="0" borderId="3" xfId="1" applyNumberFormat="1" applyFont="1" applyBorder="1" applyAlignment="1">
      <alignment horizontal="center" vertical="center"/>
    </xf>
    <xf numFmtId="165" fontId="17" fillId="0" borderId="3" xfId="1" applyNumberFormat="1" applyFont="1" applyBorder="1" applyAlignment="1">
      <alignment horizontal="center" vertical="center"/>
    </xf>
    <xf numFmtId="167" fontId="19" fillId="0" borderId="3" xfId="0" applyNumberFormat="1" applyFont="1" applyFill="1" applyBorder="1" applyAlignment="1">
      <alignment horizontal="right" vertical="center"/>
    </xf>
    <xf numFmtId="167" fontId="18" fillId="0" borderId="3" xfId="0" applyNumberFormat="1" applyFont="1" applyFill="1" applyBorder="1" applyAlignment="1">
      <alignment horizontal="center" vertical="center"/>
    </xf>
    <xf numFmtId="9" fontId="48" fillId="0" borderId="3" xfId="3" applyFont="1" applyFill="1" applyBorder="1" applyAlignment="1">
      <alignment horizontal="center" vertical="center"/>
    </xf>
    <xf numFmtId="167" fontId="46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167" fontId="18" fillId="0" borderId="3" xfId="0" applyNumberFormat="1" applyFont="1" applyBorder="1" applyAlignment="1">
      <alignment horizontal="center" vertical="center"/>
    </xf>
    <xf numFmtId="167" fontId="18" fillId="0" borderId="6" xfId="0" applyNumberFormat="1" applyFont="1" applyBorder="1" applyAlignment="1">
      <alignment horizontal="center" vertical="center"/>
    </xf>
    <xf numFmtId="165" fontId="46" fillId="0" borderId="3" xfId="1" applyNumberFormat="1" applyFont="1" applyBorder="1" applyAlignment="1">
      <alignment vertical="center"/>
    </xf>
    <xf numFmtId="165" fontId="19" fillId="0" borderId="3" xfId="1" applyNumberFormat="1" applyFont="1" applyBorder="1" applyAlignment="1">
      <alignment horizontal="center" vertical="center"/>
    </xf>
    <xf numFmtId="165" fontId="48" fillId="0" borderId="3" xfId="1" applyNumberFormat="1" applyFont="1" applyBorder="1" applyAlignment="1">
      <alignment horizontal="center" vertical="center"/>
    </xf>
    <xf numFmtId="165" fontId="49" fillId="0" borderId="3" xfId="1" applyNumberFormat="1" applyFont="1" applyFill="1" applyBorder="1"/>
    <xf numFmtId="165" fontId="18" fillId="0" borderId="7" xfId="2" applyNumberFormat="1" applyFont="1" applyBorder="1" applyAlignment="1">
      <alignment horizontal="center" vertical="center"/>
    </xf>
    <xf numFmtId="165" fontId="19" fillId="0" borderId="3" xfId="2" applyNumberFormat="1" applyFont="1" applyBorder="1"/>
    <xf numFmtId="165" fontId="18" fillId="0" borderId="3" xfId="2" applyNumberFormat="1" applyFont="1" applyBorder="1" applyAlignment="1">
      <alignment horizontal="center" vertical="center"/>
    </xf>
    <xf numFmtId="167" fontId="18" fillId="0" borderId="3" xfId="2" applyNumberFormat="1" applyFont="1" applyBorder="1" applyAlignment="1">
      <alignment horizontal="center" vertical="center"/>
    </xf>
    <xf numFmtId="165" fontId="19" fillId="0" borderId="3" xfId="2" applyNumberFormat="1" applyFont="1" applyBorder="1" applyAlignment="1">
      <alignment horizontal="center" vertical="center"/>
    </xf>
    <xf numFmtId="165" fontId="19" fillId="0" borderId="3" xfId="1" applyNumberFormat="1" applyFont="1" applyFill="1" applyBorder="1" applyAlignment="1">
      <alignment horizontal="center" vertical="center"/>
    </xf>
    <xf numFmtId="165" fontId="19" fillId="0" borderId="3" xfId="1" applyNumberFormat="1" applyFont="1" applyFill="1" applyBorder="1"/>
    <xf numFmtId="167" fontId="19" fillId="0" borderId="3" xfId="1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165" fontId="30" fillId="0" borderId="3" xfId="0" applyNumberFormat="1" applyFont="1" applyBorder="1" applyAlignment="1">
      <alignment horizontal="center" vertical="center" wrapText="1"/>
    </xf>
    <xf numFmtId="165" fontId="39" fillId="0" borderId="3" xfId="1" applyNumberFormat="1" applyFont="1" applyBorder="1" applyAlignment="1">
      <alignment horizontal="center" vertical="center"/>
    </xf>
    <xf numFmtId="165" fontId="46" fillId="0" borderId="6" xfId="2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7" fontId="0" fillId="0" borderId="3" xfId="0" applyNumberFormat="1" applyFont="1" applyBorder="1" applyAlignment="1">
      <alignment horizontal="right" vertical="distributed"/>
    </xf>
    <xf numFmtId="0" fontId="50" fillId="0" borderId="3" xfId="0" applyFont="1" applyBorder="1" applyAlignment="1">
      <alignment vertical="center"/>
    </xf>
    <xf numFmtId="165" fontId="39" fillId="0" borderId="0" xfId="0" applyNumberFormat="1" applyFont="1" applyAlignment="1">
      <alignment horizontal="center" vertical="center"/>
    </xf>
    <xf numFmtId="165" fontId="39" fillId="3" borderId="3" xfId="1" applyNumberFormat="1" applyFont="1" applyFill="1" applyBorder="1" applyAlignment="1">
      <alignment horizontal="center" vertical="center"/>
    </xf>
    <xf numFmtId="165" fontId="49" fillId="0" borderId="3" xfId="1" applyNumberFormat="1" applyFont="1" applyFill="1" applyBorder="1" applyAlignment="1">
      <alignment horizontal="center" vertical="center"/>
    </xf>
    <xf numFmtId="165" fontId="39" fillId="0" borderId="0" xfId="1" applyNumberFormat="1" applyFont="1" applyBorder="1" applyAlignment="1">
      <alignment horizontal="center" vertical="center"/>
    </xf>
    <xf numFmtId="167" fontId="17" fillId="0" borderId="3" xfId="0" applyNumberFormat="1" applyFont="1" applyBorder="1" applyAlignment="1">
      <alignment horizontal="center" vertical="center"/>
    </xf>
    <xf numFmtId="167" fontId="17" fillId="0" borderId="3" xfId="1" applyNumberFormat="1" applyFont="1" applyBorder="1" applyAlignment="1">
      <alignment horizontal="center" vertical="center"/>
    </xf>
    <xf numFmtId="167" fontId="17" fillId="3" borderId="3" xfId="1" applyNumberFormat="1" applyFont="1" applyFill="1" applyBorder="1" applyAlignment="1">
      <alignment horizontal="center" vertical="center"/>
    </xf>
    <xf numFmtId="0" fontId="0" fillId="4" borderId="0" xfId="0" applyFill="1"/>
    <xf numFmtId="0" fontId="16" fillId="0" borderId="3" xfId="0" applyFont="1" applyBorder="1" applyAlignment="1">
      <alignment horizontal="center" vertical="center" wrapText="1"/>
    </xf>
    <xf numFmtId="165" fontId="1" fillId="0" borderId="6" xfId="2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167" fontId="17" fillId="0" borderId="6" xfId="0" applyNumberFormat="1" applyFont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3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9" fontId="17" fillId="0" borderId="3" xfId="3" applyFont="1" applyBorder="1" applyAlignment="1">
      <alignment horizontal="center" vertical="center"/>
    </xf>
    <xf numFmtId="9" fontId="46" fillId="0" borderId="3" xfId="3" applyFont="1" applyBorder="1" applyAlignment="1">
      <alignment horizontal="center" vertical="center"/>
    </xf>
    <xf numFmtId="167" fontId="17" fillId="2" borderId="6" xfId="0" applyNumberFormat="1" applyFont="1" applyFill="1" applyBorder="1" applyAlignment="1">
      <alignment horizontal="center" vertical="center"/>
    </xf>
    <xf numFmtId="167" fontId="17" fillId="2" borderId="7" xfId="0" applyNumberFormat="1" applyFont="1" applyFill="1" applyBorder="1" applyAlignment="1">
      <alignment horizontal="center" vertical="center"/>
    </xf>
    <xf numFmtId="167" fontId="17" fillId="0" borderId="3" xfId="1" applyNumberFormat="1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9" fontId="17" fillId="3" borderId="3" xfId="3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7" fontId="17" fillId="3" borderId="3" xfId="1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167" fontId="23" fillId="3" borderId="3" xfId="0" applyNumberFormat="1" applyFon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19" fillId="0" borderId="3" xfId="0" applyNumberFormat="1" applyFont="1" applyFill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23" fillId="3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8" fillId="0" borderId="3" xfId="1" applyNumberFormat="1" applyFont="1" applyFill="1" applyBorder="1" applyAlignment="1">
      <alignment horizontal="center" vertical="center"/>
    </xf>
    <xf numFmtId="165" fontId="18" fillId="0" borderId="3" xfId="1" applyNumberFormat="1" applyFont="1" applyBorder="1" applyAlignment="1">
      <alignment horizontal="center" vertical="center"/>
    </xf>
    <xf numFmtId="165" fontId="17" fillId="0" borderId="3" xfId="1" applyNumberFormat="1" applyFont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5" fontId="17" fillId="0" borderId="6" xfId="1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7" fontId="18" fillId="0" borderId="3" xfId="1" applyNumberFormat="1" applyFont="1" applyFill="1" applyBorder="1" applyAlignment="1">
      <alignment horizontal="center" vertical="center"/>
    </xf>
    <xf numFmtId="167" fontId="17" fillId="0" borderId="3" xfId="1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top"/>
    </xf>
    <xf numFmtId="0" fontId="31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167" fontId="18" fillId="3" borderId="3" xfId="1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vertical="top" wrapText="1"/>
    </xf>
    <xf numFmtId="167" fontId="17" fillId="3" borderId="3" xfId="1" applyNumberFormat="1" applyFont="1" applyFill="1" applyBorder="1" applyAlignment="1">
      <alignment horizontal="center" vertical="center" wrapText="1"/>
    </xf>
    <xf numFmtId="165" fontId="17" fillId="0" borderId="3" xfId="1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top" wrapText="1"/>
    </xf>
    <xf numFmtId="165" fontId="17" fillId="0" borderId="2" xfId="1" applyNumberFormat="1" applyFont="1" applyBorder="1" applyAlignment="1">
      <alignment horizontal="center" vertical="center"/>
    </xf>
    <xf numFmtId="165" fontId="17" fillId="0" borderId="6" xfId="1" applyNumberFormat="1" applyFont="1" applyFill="1" applyBorder="1" applyAlignment="1">
      <alignment horizontal="center" vertical="center"/>
    </xf>
    <xf numFmtId="165" fontId="17" fillId="0" borderId="7" xfId="1" applyNumberFormat="1" applyFont="1" applyFill="1" applyBorder="1" applyAlignment="1">
      <alignment horizontal="center" vertical="center"/>
    </xf>
    <xf numFmtId="165" fontId="30" fillId="0" borderId="6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 applyAlignment="1">
      <alignment horizontal="center" vertical="center" wrapText="1"/>
    </xf>
    <xf numFmtId="165" fontId="30" fillId="0" borderId="7" xfId="0" applyNumberFormat="1" applyFont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/>
    </xf>
    <xf numFmtId="9" fontId="44" fillId="3" borderId="3" xfId="3" applyFont="1" applyFill="1" applyBorder="1" applyAlignment="1">
      <alignment horizontal="center" vertical="center" wrapText="1"/>
    </xf>
    <xf numFmtId="164" fontId="44" fillId="3" borderId="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top" wrapText="1"/>
    </xf>
    <xf numFmtId="0" fontId="40" fillId="3" borderId="3" xfId="0" applyFont="1" applyFill="1" applyBorder="1" applyAlignment="1">
      <alignment horizontal="center" vertical="top"/>
    </xf>
    <xf numFmtId="0" fontId="42" fillId="3" borderId="3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>
      <alignment wrapText="1"/>
    </xf>
    <xf numFmtId="0" fontId="44" fillId="0" borderId="3" xfId="0" applyFont="1" applyBorder="1" applyAlignment="1">
      <alignment horizontal="center" vertical="center" wrapText="1"/>
    </xf>
    <xf numFmtId="165" fontId="39" fillId="0" borderId="3" xfId="1" applyNumberFormat="1" applyFont="1" applyBorder="1" applyAlignment="1">
      <alignment horizontal="center" vertical="center"/>
    </xf>
    <xf numFmtId="167" fontId="43" fillId="3" borderId="3" xfId="0" applyNumberFormat="1" applyFont="1" applyFill="1" applyBorder="1" applyAlignment="1">
      <alignment horizontal="center" vertical="center" wrapText="1"/>
    </xf>
    <xf numFmtId="167" fontId="43" fillId="3" borderId="3" xfId="0" applyNumberFormat="1" applyFont="1" applyFill="1" applyBorder="1" applyAlignment="1">
      <alignment horizontal="center" vertical="center"/>
    </xf>
    <xf numFmtId="167" fontId="44" fillId="3" borderId="3" xfId="1" applyNumberFormat="1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>
      <alignment horizontal="center" vertical="center" wrapText="1"/>
    </xf>
    <xf numFmtId="165" fontId="39" fillId="0" borderId="6" xfId="1" applyNumberFormat="1" applyFont="1" applyBorder="1" applyAlignment="1">
      <alignment horizontal="center" vertical="center"/>
    </xf>
    <xf numFmtId="165" fontId="39" fillId="0" borderId="7" xfId="1" applyNumberFormat="1" applyFont="1" applyBorder="1" applyAlignment="1">
      <alignment horizontal="center" vertical="center"/>
    </xf>
    <xf numFmtId="165" fontId="39" fillId="0" borderId="3" xfId="1" applyNumberFormat="1" applyFont="1" applyFill="1" applyBorder="1" applyAlignment="1">
      <alignment horizontal="center" vertical="center"/>
    </xf>
    <xf numFmtId="165" fontId="47" fillId="0" borderId="3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5" fontId="46" fillId="0" borderId="6" xfId="2" applyNumberFormat="1" applyFont="1" applyBorder="1" applyAlignment="1">
      <alignment horizontal="center" vertical="center"/>
    </xf>
    <xf numFmtId="165" fontId="46" fillId="0" borderId="7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165" fontId="17" fillId="0" borderId="2" xfId="2" applyNumberFormat="1" applyFont="1" applyBorder="1" applyAlignment="1">
      <alignment horizontal="center" vertical="center"/>
    </xf>
    <xf numFmtId="165" fontId="17" fillId="0" borderId="7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right" vertical="center"/>
    </xf>
    <xf numFmtId="165" fontId="17" fillId="0" borderId="7" xfId="2" applyNumberFormat="1" applyFont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46" fillId="0" borderId="6" xfId="2" applyNumberFormat="1" applyFont="1" applyBorder="1" applyAlignment="1">
      <alignment horizontal="right" vertical="center"/>
    </xf>
    <xf numFmtId="165" fontId="46" fillId="0" borderId="7" xfId="2" applyNumberFormat="1" applyFont="1" applyBorder="1" applyAlignment="1">
      <alignment horizontal="right" vertical="center"/>
    </xf>
    <xf numFmtId="0" fontId="16" fillId="0" borderId="20" xfId="0" applyFont="1" applyBorder="1" applyAlignment="1">
      <alignment horizontal="center" vertical="center" wrapText="1"/>
    </xf>
    <xf numFmtId="165" fontId="17" fillId="0" borderId="6" xfId="2" applyNumberFormat="1" applyFont="1" applyFill="1" applyBorder="1" applyAlignment="1">
      <alignment horizontal="center" vertical="center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165" fontId="17" fillId="0" borderId="3" xfId="2" applyNumberFormat="1" applyFont="1" applyBorder="1" applyAlignment="1">
      <alignment horizontal="center" vertical="center"/>
    </xf>
    <xf numFmtId="167" fontId="17" fillId="0" borderId="6" xfId="2" applyNumberFormat="1" applyFont="1" applyBorder="1" applyAlignment="1">
      <alignment horizontal="center" vertical="center"/>
    </xf>
    <xf numFmtId="167" fontId="17" fillId="0" borderId="2" xfId="2" applyNumberFormat="1" applyFont="1" applyBorder="1" applyAlignment="1">
      <alignment horizontal="center" vertical="center"/>
    </xf>
    <xf numFmtId="167" fontId="17" fillId="0" borderId="7" xfId="2" applyNumberFormat="1" applyFont="1" applyBorder="1" applyAlignment="1">
      <alignment horizontal="center" vertical="center"/>
    </xf>
    <xf numFmtId="165" fontId="1" fillId="0" borderId="6" xfId="2" applyNumberFormat="1" applyFont="1" applyBorder="1" applyAlignment="1">
      <alignment horizontal="center" vertical="center"/>
    </xf>
    <xf numFmtId="165" fontId="1" fillId="0" borderId="2" xfId="2" applyNumberFormat="1" applyFont="1" applyBorder="1" applyAlignment="1">
      <alignment horizontal="center" vertical="center"/>
    </xf>
    <xf numFmtId="165" fontId="1" fillId="0" borderId="7" xfId="2" applyNumberFormat="1" applyFont="1" applyBorder="1" applyAlignment="1">
      <alignment horizontal="center" vertical="center"/>
    </xf>
    <xf numFmtId="165" fontId="1" fillId="0" borderId="3" xfId="2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1" fillId="0" borderId="6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>
      <alignment horizontal="center" vertical="center"/>
    </xf>
    <xf numFmtId="165" fontId="1" fillId="0" borderId="7" xfId="2" applyNumberFormat="1" applyFont="1" applyFill="1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>
      <alignment horizontal="center" vertical="center" wrapText="1"/>
    </xf>
    <xf numFmtId="165" fontId="1" fillId="0" borderId="7" xfId="2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7" fontId="1" fillId="0" borderId="3" xfId="1" applyNumberFormat="1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4">
    <cellStyle name="Currency" xfId="1" builtinId="4"/>
    <cellStyle name="Currency 2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3" sqref="A3"/>
    </sheetView>
  </sheetViews>
  <sheetFormatPr defaultRowHeight="15" x14ac:dyDescent="0.25"/>
  <cols>
    <col min="1" max="1" width="37.7109375" bestFit="1" customWidth="1"/>
    <col min="3" max="3" width="36" customWidth="1"/>
  </cols>
  <sheetData>
    <row r="1" spans="1:3" ht="15.75" thickBot="1" x14ac:dyDescent="0.3"/>
    <row r="2" spans="1:3" ht="38.25" thickBot="1" x14ac:dyDescent="0.3">
      <c r="A2" s="15" t="s">
        <v>113</v>
      </c>
      <c r="B2" s="16"/>
      <c r="C2" s="17" t="s">
        <v>114</v>
      </c>
    </row>
    <row r="3" spans="1:3" x14ac:dyDescent="0.25">
      <c r="A3" s="18" t="s">
        <v>98</v>
      </c>
      <c r="B3" s="19"/>
      <c r="C3" s="20" t="s">
        <v>115</v>
      </c>
    </row>
    <row r="4" spans="1:3" x14ac:dyDescent="0.25">
      <c r="A4" s="21" t="s">
        <v>99</v>
      </c>
      <c r="B4" s="22">
        <v>1</v>
      </c>
      <c r="C4" s="496" t="s">
        <v>123</v>
      </c>
    </row>
    <row r="5" spans="1:3" x14ac:dyDescent="0.25">
      <c r="A5" s="21" t="s">
        <v>100</v>
      </c>
      <c r="B5" s="23" t="s">
        <v>8</v>
      </c>
      <c r="C5" s="496"/>
    </row>
    <row r="6" spans="1:3" x14ac:dyDescent="0.25">
      <c r="A6" s="21" t="s">
        <v>101</v>
      </c>
      <c r="B6" s="19" t="s">
        <v>8</v>
      </c>
      <c r="C6" s="496"/>
    </row>
    <row r="7" spans="1:3" x14ac:dyDescent="0.25">
      <c r="A7" s="21" t="s">
        <v>102</v>
      </c>
      <c r="B7" s="24"/>
      <c r="C7" s="25"/>
    </row>
    <row r="8" spans="1:3" x14ac:dyDescent="0.25">
      <c r="A8" s="21" t="s">
        <v>111</v>
      </c>
      <c r="B8" s="26">
        <v>2</v>
      </c>
      <c r="C8" s="496" t="s">
        <v>116</v>
      </c>
    </row>
    <row r="9" spans="1:3" ht="15.75" thickBot="1" x14ac:dyDescent="0.3">
      <c r="A9" s="27" t="s">
        <v>104</v>
      </c>
      <c r="B9" s="24"/>
      <c r="C9" s="496"/>
    </row>
    <row r="10" spans="1:3" ht="56.25" x14ac:dyDescent="0.25">
      <c r="A10" s="28" t="s">
        <v>72</v>
      </c>
      <c r="B10" s="29"/>
      <c r="C10" s="496"/>
    </row>
    <row r="11" spans="1:3" x14ac:dyDescent="0.25">
      <c r="A11" s="21" t="s">
        <v>73</v>
      </c>
      <c r="B11" s="30">
        <v>3</v>
      </c>
      <c r="C11" s="495" t="s">
        <v>117</v>
      </c>
    </row>
    <row r="12" spans="1:3" x14ac:dyDescent="0.25">
      <c r="A12" s="21" t="s">
        <v>74</v>
      </c>
      <c r="B12" s="24"/>
      <c r="C12" s="495"/>
    </row>
    <row r="13" spans="1:3" x14ac:dyDescent="0.25">
      <c r="A13" s="21" t="s">
        <v>75</v>
      </c>
      <c r="B13" s="24"/>
      <c r="C13" s="31"/>
    </row>
    <row r="14" spans="1:3" x14ac:dyDescent="0.25">
      <c r="A14" s="21" t="s">
        <v>76</v>
      </c>
      <c r="B14" s="30">
        <v>4</v>
      </c>
      <c r="C14" s="495" t="s">
        <v>118</v>
      </c>
    </row>
    <row r="15" spans="1:3" x14ac:dyDescent="0.25">
      <c r="A15" s="21" t="s">
        <v>119</v>
      </c>
      <c r="B15" s="24"/>
      <c r="C15" s="495"/>
    </row>
    <row r="16" spans="1:3" ht="15.75" thickBot="1" x14ac:dyDescent="0.3">
      <c r="A16" s="32" t="s">
        <v>78</v>
      </c>
      <c r="B16" s="24"/>
      <c r="C16" s="25"/>
    </row>
    <row r="17" spans="1:3" ht="18.75" x14ac:dyDescent="0.25">
      <c r="A17" s="33" t="s">
        <v>120</v>
      </c>
      <c r="B17" s="34">
        <v>5</v>
      </c>
      <c r="C17" s="495" t="s">
        <v>121</v>
      </c>
    </row>
    <row r="18" spans="1:3" x14ac:dyDescent="0.25">
      <c r="A18" s="35" t="s">
        <v>62</v>
      </c>
      <c r="B18" s="36"/>
      <c r="C18" s="495"/>
    </row>
    <row r="19" spans="1:3" x14ac:dyDescent="0.25">
      <c r="A19" s="35" t="s">
        <v>63</v>
      </c>
      <c r="B19" s="36"/>
      <c r="C19" s="25"/>
    </row>
    <row r="20" spans="1:3" x14ac:dyDescent="0.25">
      <c r="A20" s="35" t="s">
        <v>64</v>
      </c>
      <c r="B20" s="34">
        <v>6</v>
      </c>
      <c r="C20" s="495" t="s">
        <v>122</v>
      </c>
    </row>
    <row r="21" spans="1:3" x14ac:dyDescent="0.25">
      <c r="A21" s="35" t="s">
        <v>65</v>
      </c>
      <c r="B21" s="36"/>
      <c r="C21" s="495"/>
    </row>
    <row r="22" spans="1:3" ht="15.75" thickBot="1" x14ac:dyDescent="0.3">
      <c r="A22" s="37" t="s">
        <v>66</v>
      </c>
      <c r="B22" s="36"/>
      <c r="C22" s="25"/>
    </row>
    <row r="23" spans="1:3" ht="18.75" x14ac:dyDescent="0.25">
      <c r="A23" s="38" t="s">
        <v>82</v>
      </c>
      <c r="B23" s="39"/>
      <c r="C23" s="25"/>
    </row>
    <row r="24" spans="1:3" x14ac:dyDescent="0.25">
      <c r="A24" s="40" t="s">
        <v>83</v>
      </c>
      <c r="B24" s="24"/>
      <c r="C24" s="25"/>
    </row>
    <row r="25" spans="1:3" x14ac:dyDescent="0.25">
      <c r="A25" s="41" t="s">
        <v>84</v>
      </c>
      <c r="B25" s="24"/>
      <c r="C25" s="25"/>
    </row>
    <row r="26" spans="1:3" x14ac:dyDescent="0.25">
      <c r="A26" s="41" t="s">
        <v>85</v>
      </c>
      <c r="B26" s="24"/>
      <c r="C26" s="25"/>
    </row>
    <row r="27" spans="1:3" x14ac:dyDescent="0.25">
      <c r="A27" s="41" t="s">
        <v>86</v>
      </c>
      <c r="B27" s="24"/>
      <c r="C27" s="25"/>
    </row>
    <row r="28" spans="1:3" x14ac:dyDescent="0.25">
      <c r="A28" s="21" t="s">
        <v>87</v>
      </c>
      <c r="B28" s="24"/>
      <c r="C28" s="25"/>
    </row>
    <row r="29" spans="1:3" x14ac:dyDescent="0.25">
      <c r="A29" s="21" t="s">
        <v>88</v>
      </c>
      <c r="B29" s="24"/>
      <c r="C29" s="25"/>
    </row>
    <row r="30" spans="1:3" x14ac:dyDescent="0.25">
      <c r="A30" s="21" t="s">
        <v>89</v>
      </c>
      <c r="B30" s="24"/>
      <c r="C30" s="25"/>
    </row>
    <row r="31" spans="1:3" ht="19.5" thickBot="1" x14ac:dyDescent="0.3">
      <c r="A31" s="42" t="s">
        <v>90</v>
      </c>
      <c r="B31" s="43"/>
      <c r="C31" s="25"/>
    </row>
    <row r="32" spans="1:3" x14ac:dyDescent="0.25">
      <c r="A32" s="21" t="s">
        <v>92</v>
      </c>
      <c r="B32" s="24"/>
      <c r="C32" s="25"/>
    </row>
    <row r="33" spans="1:3" x14ac:dyDescent="0.25">
      <c r="A33" s="44" t="s">
        <v>91</v>
      </c>
      <c r="B33" s="24"/>
      <c r="C33" s="25"/>
    </row>
    <row r="34" spans="1:3" x14ac:dyDescent="0.25">
      <c r="A34" s="45" t="s">
        <v>93</v>
      </c>
      <c r="B34" s="46"/>
      <c r="C34" s="25"/>
    </row>
    <row r="35" spans="1:3" x14ac:dyDescent="0.25">
      <c r="A35" s="45" t="s">
        <v>94</v>
      </c>
      <c r="B35" s="46"/>
      <c r="C35" s="25"/>
    </row>
    <row r="36" spans="1:3" x14ac:dyDescent="0.25">
      <c r="A36" s="45" t="s">
        <v>95</v>
      </c>
      <c r="B36" s="46"/>
      <c r="C36" s="25"/>
    </row>
    <row r="37" spans="1:3" ht="15.75" thickBot="1" x14ac:dyDescent="0.3">
      <c r="A37" s="27" t="s">
        <v>96</v>
      </c>
      <c r="B37" s="47"/>
      <c r="C37" s="48"/>
    </row>
  </sheetData>
  <mergeCells count="6">
    <mergeCell ref="C20:C21"/>
    <mergeCell ref="C4:C6"/>
    <mergeCell ref="C8:C10"/>
    <mergeCell ref="C11:C12"/>
    <mergeCell ref="C14:C15"/>
    <mergeCell ref="C17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T190"/>
  <sheetViews>
    <sheetView zoomScale="90" zoomScaleNormal="90" workbookViewId="0">
      <selection activeCell="E1" sqref="E1:E1048576"/>
    </sheetView>
  </sheetViews>
  <sheetFormatPr defaultColWidth="29" defaultRowHeight="16.5" customHeight="1" x14ac:dyDescent="0.25"/>
  <cols>
    <col min="1" max="1" width="4.85546875" style="72" customWidth="1"/>
    <col min="3" max="3" width="30.85546875" customWidth="1"/>
    <col min="4" max="4" width="47.5703125" style="14" customWidth="1"/>
    <col min="5" max="5" width="13.5703125" hidden="1" customWidth="1"/>
    <col min="6" max="7" width="29" style="55"/>
    <col min="8" max="8" width="29" style="70"/>
    <col min="9" max="10" width="0" style="211" hidden="1" customWidth="1"/>
    <col min="11" max="11" width="17.5703125" style="212" hidden="1" customWidth="1"/>
    <col min="12" max="12" width="29" style="8"/>
  </cols>
  <sheetData>
    <row r="1" spans="1:20" ht="16.5" customHeight="1" x14ac:dyDescent="0.25">
      <c r="A1" s="511" t="s">
        <v>0</v>
      </c>
      <c r="B1" s="518" t="s">
        <v>1</v>
      </c>
      <c r="C1" s="518" t="s">
        <v>146</v>
      </c>
      <c r="D1" s="514" t="s">
        <v>203</v>
      </c>
      <c r="E1" s="514" t="s">
        <v>2</v>
      </c>
      <c r="F1" s="519" t="s">
        <v>3</v>
      </c>
      <c r="G1" s="519" t="s">
        <v>141</v>
      </c>
      <c r="H1" s="519" t="s">
        <v>142</v>
      </c>
      <c r="I1" s="517" t="s">
        <v>551</v>
      </c>
      <c r="J1" s="490"/>
      <c r="K1" s="515" t="s">
        <v>139</v>
      </c>
      <c r="L1" s="516" t="s">
        <v>143</v>
      </c>
      <c r="M1" s="49"/>
      <c r="N1" s="49"/>
      <c r="O1" s="49"/>
      <c r="P1" s="512"/>
      <c r="Q1" s="512"/>
      <c r="R1" s="512"/>
      <c r="S1" s="512"/>
      <c r="T1" s="512"/>
    </row>
    <row r="2" spans="1:20" ht="16.5" customHeight="1" x14ac:dyDescent="0.25">
      <c r="A2" s="511"/>
      <c r="B2" s="518"/>
      <c r="C2" s="518"/>
      <c r="D2" s="514"/>
      <c r="E2" s="514"/>
      <c r="F2" s="519"/>
      <c r="G2" s="519"/>
      <c r="H2" s="519"/>
      <c r="I2" s="517"/>
      <c r="J2" s="490"/>
      <c r="K2" s="515"/>
      <c r="L2" s="516"/>
      <c r="M2" s="51"/>
      <c r="N2" s="51"/>
      <c r="O2" s="51"/>
      <c r="P2" s="513"/>
      <c r="Q2" s="513"/>
      <c r="R2" s="513"/>
      <c r="S2" s="513"/>
      <c r="T2" s="513"/>
    </row>
    <row r="3" spans="1:20" ht="31.5" customHeight="1" x14ac:dyDescent="0.25">
      <c r="A3" s="511"/>
      <c r="B3" s="518"/>
      <c r="C3" s="518"/>
      <c r="D3" s="514"/>
      <c r="E3" s="514"/>
      <c r="F3" s="519"/>
      <c r="G3" s="519"/>
      <c r="H3" s="519"/>
      <c r="I3" s="517"/>
      <c r="J3" s="490"/>
      <c r="K3" s="515"/>
      <c r="L3" s="516"/>
      <c r="M3" s="50"/>
      <c r="N3" s="50"/>
      <c r="O3" s="50"/>
      <c r="P3" s="50"/>
      <c r="Q3" s="50"/>
      <c r="R3" s="50"/>
      <c r="S3" s="50"/>
      <c r="T3" s="50"/>
    </row>
    <row r="4" spans="1:20" ht="16.5" customHeight="1" x14ac:dyDescent="0.25">
      <c r="A4" s="90">
        <v>1</v>
      </c>
      <c r="B4" s="73" t="s">
        <v>9</v>
      </c>
      <c r="C4" s="56"/>
      <c r="D4" s="57"/>
      <c r="E4" s="58"/>
      <c r="F4" s="328"/>
      <c r="G4" s="328"/>
      <c r="H4" s="329"/>
      <c r="I4" s="261"/>
      <c r="J4" s="490"/>
      <c r="K4" s="163"/>
      <c r="L4" s="403"/>
      <c r="M4" s="7" t="s">
        <v>8</v>
      </c>
      <c r="N4" s="7"/>
      <c r="O4" s="7"/>
      <c r="P4" s="7"/>
      <c r="Q4" s="7"/>
      <c r="R4" s="7" t="s">
        <v>8</v>
      </c>
      <c r="S4" s="7"/>
      <c r="T4" s="7"/>
    </row>
    <row r="5" spans="1:20" ht="16.5" customHeight="1" x14ac:dyDescent="0.25">
      <c r="A5" s="92"/>
      <c r="B5" s="499" t="s">
        <v>134</v>
      </c>
      <c r="C5" s="53" t="s">
        <v>144</v>
      </c>
      <c r="D5" s="53" t="s">
        <v>147</v>
      </c>
      <c r="E5" s="1" t="s">
        <v>149</v>
      </c>
      <c r="F5" s="64">
        <v>68.099999999999994</v>
      </c>
      <c r="G5" s="64">
        <v>68.099999999999994</v>
      </c>
      <c r="H5" s="66">
        <v>68.099999999999994</v>
      </c>
      <c r="I5" s="510">
        <f>H5*1.2</f>
        <v>81.719999999999985</v>
      </c>
      <c r="J5" s="489">
        <f>F5*1.2</f>
        <v>81.719999999999985</v>
      </c>
      <c r="K5" s="312">
        <f>F5/F5-1</f>
        <v>0</v>
      </c>
      <c r="L5" s="371" t="s">
        <v>150</v>
      </c>
      <c r="M5" s="7"/>
      <c r="N5" s="7"/>
      <c r="O5" s="7"/>
      <c r="P5" s="49"/>
      <c r="Q5" s="7"/>
      <c r="R5" s="7"/>
      <c r="S5" s="7"/>
      <c r="T5" s="7"/>
    </row>
    <row r="6" spans="1:20" ht="16.5" hidden="1" customHeight="1" x14ac:dyDescent="0.25">
      <c r="A6" s="92"/>
      <c r="B6" s="499"/>
      <c r="C6" s="53" t="s">
        <v>145</v>
      </c>
      <c r="D6" s="53" t="s">
        <v>148</v>
      </c>
      <c r="E6" s="1"/>
      <c r="F6" s="64">
        <v>152.32</v>
      </c>
      <c r="G6" s="64">
        <v>152.32</v>
      </c>
      <c r="H6" s="66">
        <v>152.32</v>
      </c>
      <c r="I6" s="510"/>
      <c r="J6" s="489">
        <f t="shared" ref="J6:J69" si="0">F6*1.2</f>
        <v>182.78399999999999</v>
      </c>
      <c r="K6" s="312">
        <f>F6/F5-1</f>
        <v>1.236710719530103</v>
      </c>
      <c r="L6" s="371" t="s">
        <v>151</v>
      </c>
      <c r="M6" s="7"/>
      <c r="N6" s="7"/>
      <c r="O6" s="7"/>
      <c r="P6" s="49"/>
      <c r="Q6" s="7"/>
      <c r="R6" s="7"/>
      <c r="S6" s="7"/>
      <c r="T6" s="7"/>
    </row>
    <row r="7" spans="1:20" ht="16.5" customHeight="1" x14ac:dyDescent="0.25">
      <c r="A7" s="90">
        <v>2</v>
      </c>
      <c r="B7" s="73" t="s">
        <v>10</v>
      </c>
      <c r="C7" s="56"/>
      <c r="D7" s="57"/>
      <c r="E7" s="58"/>
      <c r="F7" s="59"/>
      <c r="G7" s="59"/>
      <c r="H7" s="69"/>
      <c r="I7" s="208"/>
      <c r="J7" s="489">
        <f t="shared" si="0"/>
        <v>0</v>
      </c>
      <c r="K7" s="163"/>
      <c r="L7" s="419"/>
      <c r="M7" s="6"/>
      <c r="N7" s="6"/>
      <c r="O7" s="6"/>
      <c r="P7" s="6"/>
      <c r="Q7" s="6"/>
      <c r="R7" s="6"/>
      <c r="S7" s="6"/>
      <c r="T7" s="6"/>
    </row>
    <row r="8" spans="1:20" ht="16.5" customHeight="1" x14ac:dyDescent="0.25">
      <c r="A8" s="92"/>
      <c r="B8" s="499" t="s">
        <v>133</v>
      </c>
      <c r="C8" s="52" t="s">
        <v>152</v>
      </c>
      <c r="D8" s="53" t="s">
        <v>153</v>
      </c>
      <c r="E8" s="1" t="s">
        <v>149</v>
      </c>
      <c r="F8" s="54">
        <v>13.65</v>
      </c>
      <c r="G8" s="54">
        <v>13.65</v>
      </c>
      <c r="H8" s="67">
        <v>13.65</v>
      </c>
      <c r="I8" s="510">
        <f>H8*1.2</f>
        <v>16.38</v>
      </c>
      <c r="J8" s="489">
        <f t="shared" si="0"/>
        <v>16.38</v>
      </c>
      <c r="K8" s="312">
        <f>H8/H8-1</f>
        <v>0</v>
      </c>
      <c r="L8" s="368" t="s">
        <v>150</v>
      </c>
      <c r="M8" s="6"/>
      <c r="N8" s="6"/>
      <c r="O8" s="6"/>
      <c r="P8" s="6"/>
      <c r="Q8" s="6"/>
      <c r="R8" s="6"/>
      <c r="S8" s="6"/>
      <c r="T8" s="6"/>
    </row>
    <row r="9" spans="1:20" ht="16.5" hidden="1" customHeight="1" x14ac:dyDescent="0.25">
      <c r="A9" s="92"/>
      <c r="B9" s="499"/>
      <c r="C9" s="52"/>
      <c r="D9" s="53"/>
      <c r="E9" s="1"/>
      <c r="F9" s="54"/>
      <c r="G9" s="54"/>
      <c r="H9" s="67"/>
      <c r="I9" s="510"/>
      <c r="J9" s="489">
        <f t="shared" si="0"/>
        <v>0</v>
      </c>
      <c r="K9" s="312"/>
      <c r="L9" s="368"/>
      <c r="M9" s="6"/>
      <c r="N9" s="6"/>
      <c r="O9" s="6"/>
      <c r="P9" s="6"/>
      <c r="Q9" s="6"/>
      <c r="R9" s="6"/>
      <c r="S9" s="6"/>
      <c r="T9" s="6"/>
    </row>
    <row r="10" spans="1:20" ht="16.5" customHeight="1" x14ac:dyDescent="0.25">
      <c r="A10" s="92"/>
      <c r="B10" s="499" t="s">
        <v>134</v>
      </c>
      <c r="C10" s="52" t="s">
        <v>152</v>
      </c>
      <c r="D10" s="53" t="s">
        <v>153</v>
      </c>
      <c r="E10" s="1" t="s">
        <v>149</v>
      </c>
      <c r="F10" s="54">
        <v>40.85</v>
      </c>
      <c r="G10" s="54">
        <v>40.85</v>
      </c>
      <c r="H10" s="67">
        <v>40.58</v>
      </c>
      <c r="I10" s="510">
        <f>H10*1.2</f>
        <v>48.695999999999998</v>
      </c>
      <c r="J10" s="489">
        <f t="shared" si="0"/>
        <v>49.02</v>
      </c>
      <c r="K10" s="312">
        <f>F10/F10-1</f>
        <v>0</v>
      </c>
      <c r="L10" s="368" t="s">
        <v>150</v>
      </c>
      <c r="M10" s="6"/>
      <c r="N10" s="6"/>
      <c r="O10" s="6"/>
      <c r="P10" s="6"/>
      <c r="Q10" s="6"/>
      <c r="R10" s="6"/>
      <c r="S10" s="6"/>
      <c r="T10" s="6"/>
    </row>
    <row r="11" spans="1:20" ht="16.5" hidden="1" customHeight="1" x14ac:dyDescent="0.25">
      <c r="A11" s="92"/>
      <c r="B11" s="499"/>
      <c r="C11" s="52" t="s">
        <v>145</v>
      </c>
      <c r="D11" s="53" t="s">
        <v>154</v>
      </c>
      <c r="E11" s="1"/>
      <c r="F11" s="54">
        <v>56.57</v>
      </c>
      <c r="G11" s="54">
        <v>56.57</v>
      </c>
      <c r="H11" s="67">
        <v>56.57</v>
      </c>
      <c r="I11" s="510"/>
      <c r="J11" s="489">
        <f t="shared" si="0"/>
        <v>67.884</v>
      </c>
      <c r="K11" s="312">
        <f>F11/F10-1</f>
        <v>0.38482252141982864</v>
      </c>
      <c r="L11" s="368" t="s">
        <v>151</v>
      </c>
      <c r="M11" s="6"/>
      <c r="N11" s="6"/>
      <c r="O11" s="6"/>
      <c r="P11" s="6"/>
      <c r="Q11" s="6"/>
      <c r="R11" s="6"/>
      <c r="S11" s="6"/>
      <c r="T11" s="6"/>
    </row>
    <row r="12" spans="1:20" ht="16.5" customHeight="1" x14ac:dyDescent="0.25">
      <c r="A12" s="92"/>
      <c r="B12" s="435" t="s">
        <v>136</v>
      </c>
      <c r="C12" s="52" t="s">
        <v>152</v>
      </c>
      <c r="D12" s="53" t="s">
        <v>153</v>
      </c>
      <c r="E12" s="1" t="s">
        <v>149</v>
      </c>
      <c r="F12" s="54">
        <v>158.9</v>
      </c>
      <c r="G12" s="54">
        <v>158.9</v>
      </c>
      <c r="H12" s="67">
        <v>158.9</v>
      </c>
      <c r="I12" s="460">
        <f>H12*1.2</f>
        <v>190.68</v>
      </c>
      <c r="J12" s="489">
        <f t="shared" si="0"/>
        <v>190.68</v>
      </c>
      <c r="K12" s="440">
        <f>H12/H12-1</f>
        <v>0</v>
      </c>
      <c r="L12" s="458" t="s">
        <v>150</v>
      </c>
      <c r="M12" s="6"/>
      <c r="N12" s="6"/>
      <c r="O12" s="6"/>
      <c r="P12" s="6"/>
      <c r="Q12" s="6"/>
      <c r="R12" s="6"/>
      <c r="S12" s="6"/>
      <c r="T12" s="6"/>
    </row>
    <row r="13" spans="1:20" ht="16.5" customHeight="1" x14ac:dyDescent="0.25">
      <c r="A13" s="90">
        <v>3</v>
      </c>
      <c r="B13" s="73" t="s">
        <v>11</v>
      </c>
      <c r="C13" s="56"/>
      <c r="D13" s="57"/>
      <c r="E13" s="58"/>
      <c r="F13" s="59"/>
      <c r="G13" s="59"/>
      <c r="H13" s="69"/>
      <c r="I13" s="208"/>
      <c r="J13" s="489">
        <f t="shared" si="0"/>
        <v>0</v>
      </c>
      <c r="K13" s="163"/>
      <c r="L13" s="419"/>
      <c r="M13" s="6"/>
      <c r="N13" s="6"/>
      <c r="O13" s="6"/>
      <c r="P13" s="6"/>
      <c r="Q13" s="6"/>
      <c r="R13" s="6"/>
      <c r="S13" s="6"/>
      <c r="T13" s="6"/>
    </row>
    <row r="14" spans="1:20" ht="16.5" hidden="1" customHeight="1" x14ac:dyDescent="0.25">
      <c r="A14" s="252"/>
      <c r="B14" s="499" t="s">
        <v>133</v>
      </c>
      <c r="C14" s="60"/>
      <c r="D14" s="61"/>
      <c r="E14" s="62"/>
      <c r="F14" s="63"/>
      <c r="G14" s="63"/>
      <c r="H14" s="68"/>
      <c r="I14" s="207"/>
      <c r="J14" s="489">
        <f t="shared" si="0"/>
        <v>0</v>
      </c>
      <c r="K14" s="164"/>
      <c r="L14" s="423"/>
      <c r="M14" s="6"/>
      <c r="N14" s="6"/>
      <c r="O14" s="6"/>
      <c r="P14" s="6"/>
      <c r="Q14" s="6"/>
      <c r="R14" s="6"/>
      <c r="S14" s="6"/>
      <c r="T14" s="6"/>
    </row>
    <row r="15" spans="1:20" ht="16.5" hidden="1" customHeight="1" x14ac:dyDescent="0.25">
      <c r="A15" s="252"/>
      <c r="B15" s="499"/>
      <c r="C15" s="60"/>
      <c r="D15" s="61"/>
      <c r="E15" s="62"/>
      <c r="F15" s="63"/>
      <c r="G15" s="63"/>
      <c r="H15" s="68"/>
      <c r="I15" s="207"/>
      <c r="J15" s="489">
        <f t="shared" si="0"/>
        <v>0</v>
      </c>
      <c r="K15" s="164"/>
      <c r="L15" s="423"/>
      <c r="M15" s="6"/>
      <c r="N15" s="6"/>
      <c r="O15" s="6"/>
      <c r="P15" s="6"/>
      <c r="Q15" s="6"/>
      <c r="R15" s="6"/>
      <c r="S15" s="6"/>
      <c r="T15" s="6"/>
    </row>
    <row r="16" spans="1:20" ht="16.5" customHeight="1" x14ac:dyDescent="0.25">
      <c r="A16" s="252"/>
      <c r="B16" s="365" t="s">
        <v>134</v>
      </c>
      <c r="C16" s="60" t="s">
        <v>145</v>
      </c>
      <c r="D16" s="61" t="s">
        <v>156</v>
      </c>
      <c r="E16" s="62"/>
      <c r="F16" s="63">
        <v>292.64999999999998</v>
      </c>
      <c r="G16" s="63">
        <v>292.64999999999998</v>
      </c>
      <c r="H16" s="68">
        <v>292.64999999999998</v>
      </c>
      <c r="I16" s="364">
        <f>H16*1.2</f>
        <v>351.17999999999995</v>
      </c>
      <c r="J16" s="489">
        <f t="shared" si="0"/>
        <v>351.17999999999995</v>
      </c>
      <c r="K16" s="369">
        <f>G16/G16-1</f>
        <v>0</v>
      </c>
      <c r="L16" s="423" t="s">
        <v>150</v>
      </c>
      <c r="M16" s="6"/>
      <c r="N16" s="6"/>
      <c r="O16" s="6"/>
      <c r="P16" s="6"/>
      <c r="Q16" s="6"/>
      <c r="R16" s="6"/>
      <c r="S16" s="6"/>
      <c r="T16" s="6"/>
    </row>
    <row r="17" spans="1:20" ht="16.5" hidden="1" customHeight="1" x14ac:dyDescent="0.25">
      <c r="A17" s="252"/>
      <c r="B17" s="499" t="s">
        <v>135</v>
      </c>
      <c r="C17" s="60"/>
      <c r="D17" s="61"/>
      <c r="E17" s="62"/>
      <c r="F17" s="63"/>
      <c r="G17" s="63"/>
      <c r="H17" s="68"/>
      <c r="I17" s="207"/>
      <c r="J17" s="489">
        <f t="shared" si="0"/>
        <v>0</v>
      </c>
      <c r="K17" s="164"/>
      <c r="L17" s="423"/>
      <c r="M17" s="6"/>
      <c r="N17" s="6"/>
      <c r="O17" s="6"/>
      <c r="P17" s="6"/>
      <c r="Q17" s="6"/>
      <c r="R17" s="6"/>
      <c r="S17" s="6"/>
      <c r="T17" s="6"/>
    </row>
    <row r="18" spans="1:20" ht="16.5" hidden="1" customHeight="1" x14ac:dyDescent="0.25">
      <c r="A18" s="252"/>
      <c r="B18" s="499"/>
      <c r="C18" s="60"/>
      <c r="D18" s="61"/>
      <c r="E18" s="62"/>
      <c r="F18" s="63"/>
      <c r="G18" s="63"/>
      <c r="H18" s="68"/>
      <c r="I18" s="207"/>
      <c r="J18" s="489">
        <f t="shared" si="0"/>
        <v>0</v>
      </c>
      <c r="K18" s="164"/>
      <c r="L18" s="423"/>
      <c r="M18" s="6"/>
      <c r="N18" s="6"/>
      <c r="O18" s="6"/>
      <c r="P18" s="6"/>
      <c r="Q18" s="6"/>
      <c r="R18" s="6"/>
      <c r="S18" s="6"/>
      <c r="T18" s="6"/>
    </row>
    <row r="19" spans="1:20" ht="16.5" hidden="1" customHeight="1" x14ac:dyDescent="0.25">
      <c r="A19" s="252"/>
      <c r="B19" s="499" t="s">
        <v>136</v>
      </c>
      <c r="C19" s="60"/>
      <c r="D19" s="61"/>
      <c r="E19" s="62"/>
      <c r="F19" s="63"/>
      <c r="G19" s="63"/>
      <c r="H19" s="68"/>
      <c r="I19" s="207"/>
      <c r="J19" s="489">
        <f t="shared" si="0"/>
        <v>0</v>
      </c>
      <c r="K19" s="164"/>
      <c r="L19" s="423"/>
      <c r="M19" s="6"/>
      <c r="N19" s="6"/>
      <c r="O19" s="6"/>
      <c r="P19" s="6"/>
      <c r="Q19" s="6"/>
      <c r="R19" s="6"/>
      <c r="S19" s="6"/>
      <c r="T19" s="6"/>
    </row>
    <row r="20" spans="1:20" ht="16.5" hidden="1" customHeight="1" x14ac:dyDescent="0.25">
      <c r="A20" s="252"/>
      <c r="B20" s="499"/>
      <c r="C20" s="60"/>
      <c r="D20" s="61"/>
      <c r="E20" s="62"/>
      <c r="F20" s="63"/>
      <c r="G20" s="63"/>
      <c r="H20" s="68"/>
      <c r="I20" s="207"/>
      <c r="J20" s="489">
        <f t="shared" si="0"/>
        <v>0</v>
      </c>
      <c r="K20" s="164"/>
      <c r="L20" s="423"/>
      <c r="M20" s="6"/>
      <c r="N20" s="6"/>
      <c r="O20" s="6"/>
      <c r="P20" s="6"/>
      <c r="Q20" s="6"/>
      <c r="R20" s="6"/>
      <c r="S20" s="6"/>
      <c r="T20" s="6"/>
    </row>
    <row r="21" spans="1:20" ht="16.5" hidden="1" customHeight="1" x14ac:dyDescent="0.25">
      <c r="A21" s="252"/>
      <c r="B21" s="263" t="s">
        <v>137</v>
      </c>
      <c r="C21" s="60"/>
      <c r="D21" s="61"/>
      <c r="E21" s="62"/>
      <c r="F21" s="63"/>
      <c r="G21" s="63"/>
      <c r="H21" s="68"/>
      <c r="I21" s="207"/>
      <c r="J21" s="489">
        <f t="shared" si="0"/>
        <v>0</v>
      </c>
      <c r="K21" s="164"/>
      <c r="L21" s="423"/>
      <c r="M21" s="6"/>
      <c r="N21" s="6"/>
      <c r="O21" s="6"/>
      <c r="P21" s="71"/>
      <c r="Q21" s="6"/>
      <c r="R21" s="6"/>
      <c r="S21" s="6"/>
      <c r="T21" s="6"/>
    </row>
    <row r="22" spans="1:20" ht="16.5" customHeight="1" x14ac:dyDescent="0.25">
      <c r="A22" s="90">
        <v>4</v>
      </c>
      <c r="B22" s="73" t="s">
        <v>12</v>
      </c>
      <c r="C22" s="56"/>
      <c r="D22" s="57"/>
      <c r="E22" s="58"/>
      <c r="F22" s="59"/>
      <c r="G22" s="59"/>
      <c r="H22" s="69"/>
      <c r="I22" s="208"/>
      <c r="J22" s="489">
        <f t="shared" si="0"/>
        <v>0</v>
      </c>
      <c r="K22" s="163"/>
      <c r="L22" s="419"/>
      <c r="M22" s="6"/>
      <c r="N22" s="6"/>
      <c r="O22" s="6"/>
      <c r="P22" s="71"/>
      <c r="Q22" s="6"/>
      <c r="R22" s="6"/>
      <c r="S22" s="6"/>
      <c r="T22" s="6"/>
    </row>
    <row r="23" spans="1:20" ht="16.5" customHeight="1" x14ac:dyDescent="0.25">
      <c r="A23" s="92"/>
      <c r="B23" s="365" t="s">
        <v>133</v>
      </c>
      <c r="C23" s="52" t="s">
        <v>157</v>
      </c>
      <c r="D23" s="53" t="s">
        <v>160</v>
      </c>
      <c r="E23" s="1" t="s">
        <v>161</v>
      </c>
      <c r="F23" s="54">
        <v>18.899999999999999</v>
      </c>
      <c r="G23" s="54">
        <v>18.899999999999999</v>
      </c>
      <c r="H23" s="67">
        <v>18.899999999999999</v>
      </c>
      <c r="I23" s="363">
        <f>H23*1.2</f>
        <v>22.679999999999996</v>
      </c>
      <c r="J23" s="489">
        <f t="shared" si="0"/>
        <v>22.679999999999996</v>
      </c>
      <c r="K23" s="312">
        <f>I23/I23-1</f>
        <v>0</v>
      </c>
      <c r="L23" s="368" t="s">
        <v>150</v>
      </c>
      <c r="M23" s="6"/>
      <c r="N23" s="6"/>
      <c r="O23" s="6"/>
      <c r="P23" s="71"/>
      <c r="Q23" s="6"/>
      <c r="R23" s="6"/>
      <c r="S23" s="6"/>
      <c r="T23" s="6"/>
    </row>
    <row r="24" spans="1:20" ht="16.5" customHeight="1" x14ac:dyDescent="0.25">
      <c r="A24" s="92"/>
      <c r="B24" s="499" t="s">
        <v>134</v>
      </c>
      <c r="C24" s="52" t="s">
        <v>152</v>
      </c>
      <c r="D24" s="53" t="s">
        <v>158</v>
      </c>
      <c r="E24" s="1" t="s">
        <v>149</v>
      </c>
      <c r="F24" s="54">
        <v>34.5</v>
      </c>
      <c r="G24" s="54">
        <v>34.5</v>
      </c>
      <c r="H24" s="67">
        <v>34.5</v>
      </c>
      <c r="I24" s="500">
        <f>H24*1.2</f>
        <v>41.4</v>
      </c>
      <c r="J24" s="489">
        <f t="shared" si="0"/>
        <v>41.4</v>
      </c>
      <c r="K24" s="312">
        <f>F24/F24-1</f>
        <v>0</v>
      </c>
      <c r="L24" s="368" t="s">
        <v>150</v>
      </c>
      <c r="M24" s="6"/>
      <c r="N24" s="6"/>
      <c r="O24" s="6"/>
      <c r="P24" s="71"/>
      <c r="Q24" s="6"/>
      <c r="R24" s="6"/>
      <c r="S24" s="6"/>
      <c r="T24" s="6"/>
    </row>
    <row r="25" spans="1:20" ht="16.5" hidden="1" customHeight="1" x14ac:dyDescent="0.25">
      <c r="A25" s="92"/>
      <c r="B25" s="499"/>
      <c r="C25" s="52" t="s">
        <v>145</v>
      </c>
      <c r="D25" s="53" t="s">
        <v>159</v>
      </c>
      <c r="E25" s="1"/>
      <c r="F25" s="54">
        <v>45.89</v>
      </c>
      <c r="G25" s="54">
        <v>45.98</v>
      </c>
      <c r="H25" s="482">
        <v>45.89</v>
      </c>
      <c r="I25" s="500"/>
      <c r="J25" s="489">
        <f t="shared" si="0"/>
        <v>55.067999999999998</v>
      </c>
      <c r="K25" s="312">
        <f>F25/F24-1</f>
        <v>0.33014492753623181</v>
      </c>
      <c r="L25" s="368" t="s">
        <v>151</v>
      </c>
      <c r="M25" s="6"/>
      <c r="N25" s="6"/>
      <c r="O25" s="6"/>
      <c r="P25" s="71"/>
      <c r="Q25" s="6"/>
      <c r="R25" s="6"/>
      <c r="S25" s="6"/>
      <c r="T25" s="6"/>
    </row>
    <row r="26" spans="1:20" ht="16.5" hidden="1" customHeight="1" x14ac:dyDescent="0.25">
      <c r="A26" s="92"/>
      <c r="B26" s="499"/>
      <c r="C26" s="52" t="s">
        <v>157</v>
      </c>
      <c r="D26" s="53" t="s">
        <v>160</v>
      </c>
      <c r="E26" s="1" t="s">
        <v>161</v>
      </c>
      <c r="F26" s="54">
        <v>58.8</v>
      </c>
      <c r="G26" s="54">
        <v>58.8</v>
      </c>
      <c r="H26" s="67">
        <v>58.8</v>
      </c>
      <c r="I26" s="500"/>
      <c r="J26" s="489">
        <f t="shared" si="0"/>
        <v>70.559999999999988</v>
      </c>
      <c r="K26" s="312">
        <f>F26/F24-1</f>
        <v>0.70434782608695645</v>
      </c>
      <c r="L26" s="368" t="s">
        <v>151</v>
      </c>
      <c r="M26" s="6"/>
      <c r="N26" s="6"/>
      <c r="O26" s="6"/>
      <c r="P26" s="71"/>
      <c r="Q26" s="6"/>
      <c r="R26" s="6"/>
      <c r="S26" s="6"/>
      <c r="T26" s="6"/>
    </row>
    <row r="27" spans="1:20" ht="16.5" hidden="1" customHeight="1" x14ac:dyDescent="0.25">
      <c r="A27" s="92"/>
      <c r="B27" s="499" t="s">
        <v>136</v>
      </c>
      <c r="C27" s="52"/>
      <c r="D27" s="53"/>
      <c r="E27" s="1"/>
      <c r="F27" s="54"/>
      <c r="G27" s="54"/>
      <c r="H27" s="67"/>
      <c r="I27" s="260"/>
      <c r="J27" s="489">
        <f t="shared" si="0"/>
        <v>0</v>
      </c>
      <c r="K27" s="312"/>
      <c r="L27" s="368"/>
      <c r="M27" s="6"/>
      <c r="N27" s="6"/>
      <c r="O27" s="6"/>
      <c r="P27" s="71"/>
      <c r="Q27" s="6"/>
      <c r="R27" s="6"/>
      <c r="S27" s="6"/>
      <c r="T27" s="6"/>
    </row>
    <row r="28" spans="1:20" ht="16.5" hidden="1" customHeight="1" x14ac:dyDescent="0.25">
      <c r="A28" s="92"/>
      <c r="B28" s="499"/>
      <c r="C28" s="52"/>
      <c r="D28" s="53"/>
      <c r="E28" s="1"/>
      <c r="F28" s="54"/>
      <c r="G28" s="54"/>
      <c r="H28" s="67"/>
      <c r="I28" s="260"/>
      <c r="J28" s="489">
        <f t="shared" si="0"/>
        <v>0</v>
      </c>
      <c r="K28" s="312"/>
      <c r="L28" s="368"/>
      <c r="M28" s="6"/>
      <c r="N28" s="6"/>
      <c r="O28" s="6"/>
      <c r="P28" s="71"/>
      <c r="Q28" s="6"/>
      <c r="R28" s="6"/>
      <c r="S28" s="6"/>
      <c r="T28" s="6"/>
    </row>
    <row r="29" spans="1:20" ht="16.5" hidden="1" customHeight="1" x14ac:dyDescent="0.25">
      <c r="A29" s="92"/>
      <c r="B29" s="499" t="s">
        <v>137</v>
      </c>
      <c r="C29" s="52"/>
      <c r="D29" s="53"/>
      <c r="E29" s="1"/>
      <c r="F29" s="54"/>
      <c r="G29" s="54"/>
      <c r="H29" s="67"/>
      <c r="I29" s="260"/>
      <c r="J29" s="489">
        <f t="shared" si="0"/>
        <v>0</v>
      </c>
      <c r="K29" s="312"/>
      <c r="L29" s="368"/>
      <c r="M29" s="6"/>
      <c r="N29" s="6"/>
      <c r="O29" s="6"/>
      <c r="P29" s="71"/>
      <c r="Q29" s="6"/>
      <c r="R29" s="6"/>
      <c r="S29" s="6"/>
      <c r="T29" s="6"/>
    </row>
    <row r="30" spans="1:20" ht="16.5" hidden="1" customHeight="1" x14ac:dyDescent="0.25">
      <c r="A30" s="92"/>
      <c r="B30" s="499"/>
      <c r="C30" s="52"/>
      <c r="D30" s="53"/>
      <c r="E30" s="1"/>
      <c r="F30" s="54"/>
      <c r="G30" s="54"/>
      <c r="H30" s="67"/>
      <c r="I30" s="260"/>
      <c r="J30" s="489">
        <f t="shared" si="0"/>
        <v>0</v>
      </c>
      <c r="K30" s="312"/>
      <c r="L30" s="368"/>
      <c r="M30" s="6"/>
      <c r="N30" s="6"/>
      <c r="O30" s="6"/>
      <c r="P30" s="6"/>
      <c r="Q30" s="6"/>
      <c r="R30" s="6"/>
      <c r="S30" s="6"/>
      <c r="T30" s="6"/>
    </row>
    <row r="31" spans="1:20" ht="16.5" customHeight="1" x14ac:dyDescent="0.25">
      <c r="A31" s="90">
        <v>5</v>
      </c>
      <c r="B31" s="73" t="s">
        <v>13</v>
      </c>
      <c r="C31" s="56"/>
      <c r="D31" s="57"/>
      <c r="E31" s="58"/>
      <c r="F31" s="59"/>
      <c r="G31" s="59"/>
      <c r="H31" s="69"/>
      <c r="I31" s="208"/>
      <c r="J31" s="489">
        <f t="shared" si="0"/>
        <v>0</v>
      </c>
      <c r="K31" s="163"/>
      <c r="L31" s="419"/>
      <c r="M31" s="6"/>
      <c r="N31" s="6"/>
      <c r="O31" s="6"/>
      <c r="P31" s="6"/>
      <c r="Q31" s="6"/>
      <c r="R31" s="6"/>
      <c r="S31" s="6"/>
      <c r="T31" s="6"/>
    </row>
    <row r="32" spans="1:20" ht="16.5" hidden="1" customHeight="1" x14ac:dyDescent="0.25">
      <c r="A32" s="92"/>
      <c r="B32" s="499" t="s">
        <v>133</v>
      </c>
      <c r="C32" s="52"/>
      <c r="D32" s="53"/>
      <c r="E32" s="1"/>
      <c r="F32" s="54"/>
      <c r="G32" s="54"/>
      <c r="H32" s="67"/>
      <c r="I32" s="260"/>
      <c r="J32" s="489">
        <f t="shared" si="0"/>
        <v>0</v>
      </c>
      <c r="K32" s="312"/>
      <c r="L32" s="368"/>
      <c r="M32" s="6"/>
      <c r="N32" s="6"/>
      <c r="O32" s="6"/>
      <c r="P32" s="6"/>
      <c r="Q32" s="6"/>
      <c r="R32" s="6"/>
      <c r="S32" s="6"/>
      <c r="T32" s="6"/>
    </row>
    <row r="33" spans="1:20" ht="16.5" hidden="1" customHeight="1" x14ac:dyDescent="0.25">
      <c r="A33" s="92"/>
      <c r="B33" s="499"/>
      <c r="C33" s="52"/>
      <c r="D33" s="53"/>
      <c r="E33" s="1"/>
      <c r="F33" s="54"/>
      <c r="G33" s="54"/>
      <c r="H33" s="67"/>
      <c r="I33" s="260"/>
      <c r="J33" s="489">
        <f t="shared" si="0"/>
        <v>0</v>
      </c>
      <c r="K33" s="312"/>
      <c r="L33" s="368"/>
      <c r="M33" s="6"/>
      <c r="N33" s="6"/>
      <c r="O33" s="6"/>
      <c r="P33" s="6"/>
      <c r="Q33" s="6"/>
      <c r="R33" s="6"/>
      <c r="S33" s="6"/>
      <c r="T33" s="6"/>
    </row>
    <row r="34" spans="1:20" ht="16.5" customHeight="1" x14ac:dyDescent="0.25">
      <c r="A34" s="92"/>
      <c r="B34" s="499" t="s">
        <v>134</v>
      </c>
      <c r="C34" s="52" t="s">
        <v>145</v>
      </c>
      <c r="D34" s="53" t="s">
        <v>162</v>
      </c>
      <c r="E34" s="1"/>
      <c r="F34" s="54">
        <v>76.77</v>
      </c>
      <c r="G34" s="54">
        <v>76.77</v>
      </c>
      <c r="H34" s="67">
        <v>76.77</v>
      </c>
      <c r="I34" s="260">
        <f>H34*1.2</f>
        <v>92.123999999999995</v>
      </c>
      <c r="J34" s="489">
        <f t="shared" si="0"/>
        <v>92.123999999999995</v>
      </c>
      <c r="K34" s="312">
        <f>G34/F34-1</f>
        <v>0</v>
      </c>
      <c r="L34" s="368" t="s">
        <v>150</v>
      </c>
      <c r="M34" s="6"/>
      <c r="N34" s="6"/>
      <c r="O34" s="6"/>
      <c r="P34" s="6"/>
      <c r="Q34" s="6"/>
      <c r="R34" s="6"/>
      <c r="S34" s="6"/>
      <c r="T34" s="6"/>
    </row>
    <row r="35" spans="1:20" ht="16.5" hidden="1" customHeight="1" x14ac:dyDescent="0.25">
      <c r="A35" s="92"/>
      <c r="B35" s="499"/>
      <c r="C35" s="52"/>
      <c r="D35" s="53"/>
      <c r="E35" s="1"/>
      <c r="F35" s="54"/>
      <c r="G35" s="54"/>
      <c r="H35" s="67"/>
      <c r="I35" s="260"/>
      <c r="J35" s="489">
        <f t="shared" si="0"/>
        <v>0</v>
      </c>
      <c r="K35" s="312"/>
      <c r="L35" s="368"/>
      <c r="M35" s="6"/>
      <c r="N35" s="6"/>
      <c r="O35" s="6"/>
      <c r="P35" s="6"/>
      <c r="Q35" s="6"/>
      <c r="R35" s="6"/>
      <c r="S35" s="6"/>
      <c r="T35" s="6"/>
    </row>
    <row r="36" spans="1:20" ht="16.5" hidden="1" customHeight="1" x14ac:dyDescent="0.25">
      <c r="A36" s="92"/>
      <c r="B36" s="499" t="s">
        <v>135</v>
      </c>
      <c r="C36" s="52"/>
      <c r="D36" s="53"/>
      <c r="E36" s="1"/>
      <c r="F36" s="54"/>
      <c r="G36" s="54"/>
      <c r="H36" s="67"/>
      <c r="I36" s="260"/>
      <c r="J36" s="489">
        <f t="shared" si="0"/>
        <v>0</v>
      </c>
      <c r="K36" s="312"/>
      <c r="L36" s="368"/>
      <c r="M36" s="6"/>
      <c r="N36" s="6"/>
      <c r="O36" s="6"/>
      <c r="P36" s="6"/>
      <c r="Q36" s="6"/>
      <c r="R36" s="6"/>
      <c r="S36" s="6"/>
      <c r="T36" s="6"/>
    </row>
    <row r="37" spans="1:20" ht="16.5" hidden="1" customHeight="1" x14ac:dyDescent="0.25">
      <c r="A37" s="92"/>
      <c r="B37" s="499"/>
      <c r="C37" s="52"/>
      <c r="D37" s="53"/>
      <c r="E37" s="1"/>
      <c r="F37" s="54"/>
      <c r="G37" s="54"/>
      <c r="H37" s="67"/>
      <c r="I37" s="260"/>
      <c r="J37" s="489">
        <f t="shared" si="0"/>
        <v>0</v>
      </c>
      <c r="K37" s="312"/>
      <c r="L37" s="368"/>
      <c r="M37" s="6"/>
      <c r="N37" s="6"/>
      <c r="O37" s="6"/>
      <c r="P37" s="6"/>
      <c r="Q37" s="6"/>
      <c r="R37" s="6"/>
      <c r="S37" s="6"/>
      <c r="T37" s="6"/>
    </row>
    <row r="38" spans="1:20" ht="16.5" hidden="1" customHeight="1" x14ac:dyDescent="0.25">
      <c r="A38" s="92"/>
      <c r="B38" s="499" t="s">
        <v>136</v>
      </c>
      <c r="C38" s="52"/>
      <c r="D38" s="53"/>
      <c r="E38" s="1"/>
      <c r="F38" s="54"/>
      <c r="G38" s="54"/>
      <c r="H38" s="67"/>
      <c r="I38" s="260"/>
      <c r="J38" s="489">
        <f t="shared" si="0"/>
        <v>0</v>
      </c>
      <c r="K38" s="312"/>
      <c r="L38" s="368"/>
      <c r="M38" s="6"/>
      <c r="N38" s="6"/>
      <c r="O38" s="6"/>
      <c r="P38" s="6"/>
      <c r="Q38" s="6"/>
      <c r="R38" s="6"/>
      <c r="S38" s="6"/>
      <c r="T38" s="6"/>
    </row>
    <row r="39" spans="1:20" ht="16.5" hidden="1" customHeight="1" x14ac:dyDescent="0.25">
      <c r="A39" s="92"/>
      <c r="B39" s="499"/>
      <c r="C39" s="52"/>
      <c r="D39" s="53"/>
      <c r="E39" s="1"/>
      <c r="F39" s="54"/>
      <c r="G39" s="54"/>
      <c r="H39" s="67"/>
      <c r="I39" s="260"/>
      <c r="J39" s="489">
        <f t="shared" si="0"/>
        <v>0</v>
      </c>
      <c r="K39" s="312"/>
      <c r="L39" s="368"/>
      <c r="M39" s="6"/>
      <c r="N39" s="6"/>
      <c r="O39" s="6"/>
      <c r="P39" s="6"/>
      <c r="Q39" s="6"/>
      <c r="R39" s="6"/>
      <c r="S39" s="6"/>
      <c r="T39" s="6"/>
    </row>
    <row r="40" spans="1:20" ht="16.5" hidden="1" customHeight="1" x14ac:dyDescent="0.25">
      <c r="A40" s="92"/>
      <c r="B40" s="263" t="s">
        <v>137</v>
      </c>
      <c r="C40" s="52"/>
      <c r="D40" s="53"/>
      <c r="E40" s="1"/>
      <c r="F40" s="54"/>
      <c r="G40" s="54"/>
      <c r="H40" s="67"/>
      <c r="I40" s="260"/>
      <c r="J40" s="489">
        <f t="shared" si="0"/>
        <v>0</v>
      </c>
      <c r="K40" s="312"/>
      <c r="L40" s="368"/>
      <c r="M40" s="6"/>
      <c r="N40" s="6"/>
      <c r="O40" s="6"/>
      <c r="P40" s="6"/>
      <c r="Q40" s="6"/>
      <c r="R40" s="6"/>
      <c r="S40" s="6"/>
      <c r="T40" s="6"/>
    </row>
    <row r="41" spans="1:20" ht="16.5" customHeight="1" x14ac:dyDescent="0.25">
      <c r="A41" s="90">
        <v>6</v>
      </c>
      <c r="B41" s="73" t="s">
        <v>14</v>
      </c>
      <c r="C41" s="56"/>
      <c r="D41" s="57"/>
      <c r="E41" s="58"/>
      <c r="F41" s="59"/>
      <c r="G41" s="59"/>
      <c r="H41" s="69"/>
      <c r="I41" s="208"/>
      <c r="J41" s="489">
        <f t="shared" si="0"/>
        <v>0</v>
      </c>
      <c r="K41" s="163"/>
      <c r="L41" s="419"/>
      <c r="M41" s="6"/>
      <c r="N41" s="6"/>
      <c r="O41" s="6"/>
      <c r="P41" s="6"/>
      <c r="Q41" s="6"/>
      <c r="R41" s="6"/>
      <c r="S41" s="6"/>
      <c r="T41" s="6"/>
    </row>
    <row r="42" spans="1:20" ht="16.5" hidden="1" customHeight="1" x14ac:dyDescent="0.25">
      <c r="A42" s="92"/>
      <c r="B42" s="499" t="s">
        <v>133</v>
      </c>
      <c r="C42" s="52"/>
      <c r="D42" s="53"/>
      <c r="E42" s="1"/>
      <c r="F42" s="54"/>
      <c r="G42" s="54"/>
      <c r="H42" s="67"/>
      <c r="I42" s="260"/>
      <c r="J42" s="489">
        <f t="shared" si="0"/>
        <v>0</v>
      </c>
      <c r="K42" s="312"/>
      <c r="L42" s="368"/>
      <c r="M42" s="6"/>
      <c r="N42" s="6"/>
      <c r="O42" s="6"/>
      <c r="P42" s="6"/>
      <c r="Q42" s="6"/>
      <c r="R42" s="6"/>
      <c r="S42" s="6"/>
      <c r="T42" s="6"/>
    </row>
    <row r="43" spans="1:20" ht="16.5" hidden="1" customHeight="1" x14ac:dyDescent="0.25">
      <c r="A43" s="92"/>
      <c r="B43" s="499"/>
      <c r="C43" s="52"/>
      <c r="D43" s="53"/>
      <c r="E43" s="1"/>
      <c r="F43" s="54"/>
      <c r="G43" s="54"/>
      <c r="H43" s="67"/>
      <c r="I43" s="260"/>
      <c r="J43" s="489">
        <f t="shared" si="0"/>
        <v>0</v>
      </c>
      <c r="K43" s="312"/>
      <c r="L43" s="368"/>
      <c r="M43" s="6"/>
      <c r="N43" s="6"/>
      <c r="O43" s="6"/>
      <c r="P43" s="6"/>
      <c r="Q43" s="6"/>
      <c r="R43" s="6"/>
      <c r="S43" s="6"/>
      <c r="T43" s="6"/>
    </row>
    <row r="44" spans="1:20" ht="16.5" customHeight="1" x14ac:dyDescent="0.25">
      <c r="A44" s="92"/>
      <c r="B44" s="499" t="s">
        <v>134</v>
      </c>
      <c r="C44" s="52" t="s">
        <v>145</v>
      </c>
      <c r="D44" s="53" t="s">
        <v>163</v>
      </c>
      <c r="E44" s="1"/>
      <c r="F44" s="54">
        <v>321.83999999999997</v>
      </c>
      <c r="G44" s="54">
        <v>321.83999999999997</v>
      </c>
      <c r="H44" s="67">
        <v>321.83999999999997</v>
      </c>
      <c r="I44" s="260">
        <f>H44*1.2</f>
        <v>386.20799999999997</v>
      </c>
      <c r="J44" s="489">
        <f t="shared" si="0"/>
        <v>386.20799999999997</v>
      </c>
      <c r="K44" s="312">
        <f>F44/F44-1</f>
        <v>0</v>
      </c>
      <c r="L44" s="368" t="s">
        <v>150</v>
      </c>
      <c r="M44" s="6"/>
      <c r="N44" s="6"/>
      <c r="O44" s="6"/>
      <c r="P44" s="6"/>
      <c r="Q44" s="6"/>
      <c r="R44" s="6"/>
      <c r="S44" s="6"/>
      <c r="T44" s="6"/>
    </row>
    <row r="45" spans="1:20" ht="16.5" hidden="1" customHeight="1" x14ac:dyDescent="0.25">
      <c r="A45" s="92"/>
      <c r="B45" s="499"/>
      <c r="C45" s="52"/>
      <c r="D45" s="53"/>
      <c r="E45" s="1"/>
      <c r="F45" s="54"/>
      <c r="G45" s="54"/>
      <c r="H45" s="67"/>
      <c r="I45" s="260"/>
      <c r="J45" s="489">
        <f t="shared" si="0"/>
        <v>0</v>
      </c>
      <c r="K45" s="312"/>
      <c r="L45" s="368"/>
      <c r="M45" s="6"/>
      <c r="N45" s="6"/>
      <c r="O45" s="6"/>
      <c r="P45" s="6"/>
      <c r="Q45" s="6"/>
      <c r="R45" s="6"/>
      <c r="S45" s="6"/>
      <c r="T45" s="6"/>
    </row>
    <row r="46" spans="1:20" ht="16.5" hidden="1" customHeight="1" x14ac:dyDescent="0.25">
      <c r="A46" s="92"/>
      <c r="B46" s="499" t="s">
        <v>135</v>
      </c>
      <c r="C46" s="52"/>
      <c r="D46" s="53"/>
      <c r="E46" s="1"/>
      <c r="F46" s="54"/>
      <c r="G46" s="54"/>
      <c r="H46" s="67"/>
      <c r="I46" s="260"/>
      <c r="J46" s="489">
        <f t="shared" si="0"/>
        <v>0</v>
      </c>
      <c r="K46" s="312"/>
      <c r="L46" s="368"/>
      <c r="M46" s="6"/>
      <c r="N46" s="6"/>
      <c r="O46" s="6"/>
      <c r="P46" s="6"/>
      <c r="Q46" s="6"/>
      <c r="R46" s="6"/>
      <c r="S46" s="6"/>
      <c r="T46" s="6"/>
    </row>
    <row r="47" spans="1:20" ht="16.5" hidden="1" customHeight="1" x14ac:dyDescent="0.25">
      <c r="A47" s="92"/>
      <c r="B47" s="499"/>
      <c r="C47" s="52"/>
      <c r="D47" s="53"/>
      <c r="E47" s="1"/>
      <c r="F47" s="54"/>
      <c r="G47" s="54"/>
      <c r="H47" s="67"/>
      <c r="I47" s="260"/>
      <c r="J47" s="489">
        <f t="shared" si="0"/>
        <v>0</v>
      </c>
      <c r="K47" s="312"/>
      <c r="L47" s="368"/>
      <c r="M47" s="6"/>
      <c r="N47" s="6"/>
      <c r="O47" s="6"/>
      <c r="P47" s="6"/>
      <c r="Q47" s="6"/>
      <c r="R47" s="6"/>
      <c r="S47" s="6"/>
      <c r="T47" s="6"/>
    </row>
    <row r="48" spans="1:20" ht="16.5" hidden="1" customHeight="1" x14ac:dyDescent="0.25">
      <c r="A48" s="92"/>
      <c r="B48" s="499" t="s">
        <v>136</v>
      </c>
      <c r="C48" s="52"/>
      <c r="D48" s="53"/>
      <c r="E48" s="1"/>
      <c r="F48" s="54"/>
      <c r="G48" s="54"/>
      <c r="H48" s="67"/>
      <c r="I48" s="260"/>
      <c r="J48" s="489">
        <f t="shared" si="0"/>
        <v>0</v>
      </c>
      <c r="K48" s="312"/>
      <c r="L48" s="368"/>
      <c r="M48" s="6"/>
      <c r="N48" s="6"/>
      <c r="O48" s="6"/>
      <c r="P48" s="6"/>
      <c r="Q48" s="6"/>
      <c r="R48" s="6"/>
      <c r="S48" s="6"/>
      <c r="T48" s="6"/>
    </row>
    <row r="49" spans="1:20" ht="16.5" hidden="1" customHeight="1" x14ac:dyDescent="0.25">
      <c r="A49" s="92"/>
      <c r="B49" s="499"/>
      <c r="C49" s="52"/>
      <c r="D49" s="53"/>
      <c r="E49" s="1"/>
      <c r="F49" s="54"/>
      <c r="G49" s="54"/>
      <c r="H49" s="67"/>
      <c r="I49" s="260"/>
      <c r="J49" s="489">
        <f t="shared" si="0"/>
        <v>0</v>
      </c>
      <c r="K49" s="312"/>
      <c r="L49" s="368"/>
      <c r="M49" s="6"/>
      <c r="N49" s="6"/>
      <c r="O49" s="6"/>
      <c r="P49" s="6"/>
      <c r="Q49" s="6"/>
      <c r="R49" s="6"/>
      <c r="S49" s="6"/>
      <c r="T49" s="6"/>
    </row>
    <row r="50" spans="1:20" ht="16.5" hidden="1" customHeight="1" x14ac:dyDescent="0.25">
      <c r="A50" s="92"/>
      <c r="B50" s="263" t="s">
        <v>137</v>
      </c>
      <c r="C50" s="52"/>
      <c r="D50" s="53"/>
      <c r="E50" s="1"/>
      <c r="F50" s="54"/>
      <c r="G50" s="54"/>
      <c r="H50" s="67"/>
      <c r="I50" s="260"/>
      <c r="J50" s="489">
        <f t="shared" si="0"/>
        <v>0</v>
      </c>
      <c r="K50" s="312"/>
      <c r="L50" s="368"/>
      <c r="M50" s="6"/>
      <c r="N50" s="6"/>
      <c r="O50" s="6"/>
      <c r="P50" s="6"/>
      <c r="Q50" s="6"/>
      <c r="R50" s="6"/>
      <c r="S50" s="6"/>
      <c r="T50" s="6"/>
    </row>
    <row r="51" spans="1:20" ht="16.5" customHeight="1" x14ac:dyDescent="0.25">
      <c r="A51" s="90">
        <v>7</v>
      </c>
      <c r="B51" s="73" t="s">
        <v>15</v>
      </c>
      <c r="C51" s="56"/>
      <c r="D51" s="57"/>
      <c r="E51" s="58"/>
      <c r="F51" s="59"/>
      <c r="G51" s="59"/>
      <c r="H51" s="69"/>
      <c r="I51" s="208"/>
      <c r="J51" s="489">
        <f t="shared" si="0"/>
        <v>0</v>
      </c>
      <c r="K51" s="163"/>
      <c r="L51" s="419"/>
      <c r="M51" s="6"/>
      <c r="N51" s="6"/>
      <c r="O51" s="6"/>
      <c r="P51" s="6"/>
      <c r="Q51" s="6"/>
      <c r="R51" s="6"/>
      <c r="S51" s="6"/>
      <c r="T51" s="6"/>
    </row>
    <row r="52" spans="1:20" ht="16.5" hidden="1" customHeight="1" x14ac:dyDescent="0.25">
      <c r="A52" s="92"/>
      <c r="B52" s="499" t="s">
        <v>133</v>
      </c>
      <c r="C52" s="52"/>
      <c r="D52" s="53"/>
      <c r="E52" s="1"/>
      <c r="F52" s="54"/>
      <c r="G52" s="54"/>
      <c r="H52" s="67"/>
      <c r="I52" s="260"/>
      <c r="J52" s="489">
        <f t="shared" si="0"/>
        <v>0</v>
      </c>
      <c r="K52" s="312"/>
      <c r="L52" s="368"/>
      <c r="M52" s="6"/>
      <c r="N52" s="6"/>
      <c r="O52" s="6"/>
      <c r="P52" s="6"/>
      <c r="Q52" s="6"/>
      <c r="R52" s="6"/>
      <c r="S52" s="6"/>
      <c r="T52" s="6"/>
    </row>
    <row r="53" spans="1:20" ht="16.5" hidden="1" customHeight="1" x14ac:dyDescent="0.25">
      <c r="A53" s="92"/>
      <c r="B53" s="499"/>
      <c r="C53" s="52"/>
      <c r="D53" s="53"/>
      <c r="E53" s="1"/>
      <c r="F53" s="54"/>
      <c r="G53" s="54"/>
      <c r="H53" s="67"/>
      <c r="I53" s="260"/>
      <c r="J53" s="489">
        <f t="shared" si="0"/>
        <v>0</v>
      </c>
      <c r="K53" s="312"/>
      <c r="L53" s="368"/>
      <c r="M53" s="6"/>
      <c r="N53" s="6"/>
      <c r="O53" s="6"/>
      <c r="P53" s="6"/>
      <c r="Q53" s="6"/>
      <c r="R53" s="6"/>
      <c r="S53" s="6"/>
      <c r="T53" s="6"/>
    </row>
    <row r="54" spans="1:20" ht="16.5" customHeight="1" x14ac:dyDescent="0.25">
      <c r="A54" s="92"/>
      <c r="B54" s="499" t="s">
        <v>134</v>
      </c>
      <c r="C54" s="52" t="s">
        <v>152</v>
      </c>
      <c r="D54" s="53" t="s">
        <v>164</v>
      </c>
      <c r="E54" s="1"/>
      <c r="F54" s="54">
        <v>40.9</v>
      </c>
      <c r="G54" s="54">
        <v>40.9</v>
      </c>
      <c r="H54" s="67">
        <v>40.9</v>
      </c>
      <c r="I54" s="500">
        <f>H54*1.2</f>
        <v>49.08</v>
      </c>
      <c r="J54" s="489">
        <f t="shared" si="0"/>
        <v>49.08</v>
      </c>
      <c r="K54" s="312">
        <f>F54/F54-1</f>
        <v>0</v>
      </c>
      <c r="L54" s="368" t="s">
        <v>150</v>
      </c>
      <c r="M54" s="6"/>
      <c r="N54" s="6"/>
      <c r="O54" s="6"/>
      <c r="P54" s="6"/>
      <c r="Q54" s="6"/>
      <c r="R54" s="6"/>
      <c r="S54" s="6"/>
      <c r="T54" s="6"/>
    </row>
    <row r="55" spans="1:20" ht="16.5" hidden="1" customHeight="1" x14ac:dyDescent="0.25">
      <c r="A55" s="92"/>
      <c r="B55" s="499"/>
      <c r="C55" s="52" t="s">
        <v>145</v>
      </c>
      <c r="D55" s="53" t="s">
        <v>165</v>
      </c>
      <c r="E55" s="1"/>
      <c r="F55" s="54">
        <v>62.35</v>
      </c>
      <c r="G55" s="54">
        <v>62.35</v>
      </c>
      <c r="H55" s="67">
        <v>62.35</v>
      </c>
      <c r="I55" s="500"/>
      <c r="J55" s="489">
        <f t="shared" si="0"/>
        <v>74.819999999999993</v>
      </c>
      <c r="K55" s="312">
        <f>F55/F54-1</f>
        <v>0.52444987775061125</v>
      </c>
      <c r="L55" s="368" t="s">
        <v>151</v>
      </c>
      <c r="M55" s="6"/>
      <c r="N55" s="6"/>
      <c r="O55" s="6"/>
      <c r="P55" s="6"/>
      <c r="Q55" s="6"/>
      <c r="R55" s="6"/>
      <c r="S55" s="6"/>
      <c r="T55" s="6"/>
    </row>
    <row r="56" spans="1:20" ht="16.5" hidden="1" customHeight="1" x14ac:dyDescent="0.25">
      <c r="A56" s="92"/>
      <c r="B56" s="499" t="s">
        <v>135</v>
      </c>
      <c r="C56" s="52"/>
      <c r="D56" s="53"/>
      <c r="E56" s="1"/>
      <c r="F56" s="54"/>
      <c r="G56" s="54"/>
      <c r="H56" s="67"/>
      <c r="I56" s="260"/>
      <c r="J56" s="489">
        <f t="shared" si="0"/>
        <v>0</v>
      </c>
      <c r="K56" s="312"/>
      <c r="L56" s="368"/>
      <c r="M56" s="6"/>
      <c r="N56" s="6"/>
      <c r="O56" s="6"/>
      <c r="P56" s="6"/>
      <c r="Q56" s="6"/>
      <c r="R56" s="6"/>
      <c r="S56" s="6"/>
      <c r="T56" s="6"/>
    </row>
    <row r="57" spans="1:20" ht="16.5" hidden="1" customHeight="1" x14ac:dyDescent="0.25">
      <c r="A57" s="92"/>
      <c r="B57" s="499"/>
      <c r="C57" s="52"/>
      <c r="D57" s="53"/>
      <c r="E57" s="1"/>
      <c r="F57" s="54"/>
      <c r="G57" s="54"/>
      <c r="H57" s="67"/>
      <c r="I57" s="260"/>
      <c r="J57" s="489">
        <f t="shared" si="0"/>
        <v>0</v>
      </c>
      <c r="K57" s="312"/>
      <c r="L57" s="368"/>
      <c r="M57" s="6"/>
      <c r="N57" s="6"/>
      <c r="O57" s="6"/>
      <c r="P57" s="6"/>
      <c r="Q57" s="6"/>
      <c r="R57" s="6"/>
      <c r="S57" s="6"/>
      <c r="T57" s="6"/>
    </row>
    <row r="58" spans="1:20" ht="16.5" customHeight="1" x14ac:dyDescent="0.25">
      <c r="A58" s="92"/>
      <c r="B58" s="263" t="s">
        <v>136</v>
      </c>
      <c r="C58" s="52" t="s">
        <v>152</v>
      </c>
      <c r="D58" s="53" t="s">
        <v>164</v>
      </c>
      <c r="E58" s="1"/>
      <c r="F58" s="54">
        <v>181.15</v>
      </c>
      <c r="G58" s="54">
        <v>181.15</v>
      </c>
      <c r="H58" s="67">
        <v>181.15</v>
      </c>
      <c r="I58" s="260">
        <f>H58*1.2</f>
        <v>217.38</v>
      </c>
      <c r="J58" s="489">
        <f t="shared" si="0"/>
        <v>217.38</v>
      </c>
      <c r="K58" s="312">
        <f>F58/F58-1</f>
        <v>0</v>
      </c>
      <c r="L58" s="368" t="s">
        <v>150</v>
      </c>
      <c r="M58" s="6"/>
      <c r="N58" s="6"/>
      <c r="O58" s="6"/>
      <c r="P58" s="6"/>
      <c r="Q58" s="6"/>
      <c r="R58" s="6"/>
      <c r="S58" s="6"/>
      <c r="T58" s="6"/>
    </row>
    <row r="59" spans="1:20" ht="16.5" hidden="1" customHeight="1" x14ac:dyDescent="0.25">
      <c r="A59" s="92"/>
      <c r="B59" s="263" t="s">
        <v>137</v>
      </c>
      <c r="C59" s="52"/>
      <c r="D59" s="53"/>
      <c r="E59" s="1"/>
      <c r="F59" s="54"/>
      <c r="G59" s="54"/>
      <c r="H59" s="67"/>
      <c r="I59" s="260"/>
      <c r="J59" s="489">
        <f t="shared" si="0"/>
        <v>0</v>
      </c>
      <c r="K59" s="312"/>
      <c r="L59" s="368"/>
      <c r="M59" s="6"/>
      <c r="N59" s="6"/>
      <c r="O59" s="6"/>
      <c r="P59" s="6"/>
      <c r="Q59" s="6"/>
      <c r="R59" s="6"/>
      <c r="S59" s="6"/>
      <c r="T59" s="6"/>
    </row>
    <row r="60" spans="1:20" ht="16.5" customHeight="1" x14ac:dyDescent="0.25">
      <c r="A60" s="90">
        <v>8</v>
      </c>
      <c r="B60" s="73" t="s">
        <v>16</v>
      </c>
      <c r="C60" s="56"/>
      <c r="D60" s="57"/>
      <c r="E60" s="58"/>
      <c r="F60" s="59"/>
      <c r="G60" s="59"/>
      <c r="H60" s="69"/>
      <c r="I60" s="208"/>
      <c r="J60" s="489">
        <f t="shared" si="0"/>
        <v>0</v>
      </c>
      <c r="K60" s="163"/>
      <c r="L60" s="419"/>
      <c r="M60" s="6"/>
      <c r="N60" s="6"/>
      <c r="O60" s="6"/>
      <c r="P60" s="6"/>
      <c r="Q60" s="6"/>
      <c r="R60" s="6"/>
      <c r="S60" s="6"/>
      <c r="T60" s="6"/>
    </row>
    <row r="61" spans="1:20" ht="16.5" hidden="1" customHeight="1" x14ac:dyDescent="0.25">
      <c r="A61" s="92"/>
      <c r="B61" s="499" t="s">
        <v>133</v>
      </c>
      <c r="C61" s="52"/>
      <c r="D61" s="53"/>
      <c r="E61" s="1"/>
      <c r="F61" s="54"/>
      <c r="G61" s="54"/>
      <c r="H61" s="67"/>
      <c r="I61" s="260"/>
      <c r="J61" s="489">
        <f t="shared" si="0"/>
        <v>0</v>
      </c>
      <c r="K61" s="312"/>
      <c r="L61" s="368"/>
      <c r="M61" s="6"/>
      <c r="N61" s="6"/>
      <c r="O61" s="6"/>
      <c r="P61" s="6"/>
      <c r="Q61" s="6"/>
      <c r="R61" s="6"/>
      <c r="S61" s="6"/>
      <c r="T61" s="6"/>
    </row>
    <row r="62" spans="1:20" ht="16.5" hidden="1" customHeight="1" x14ac:dyDescent="0.25">
      <c r="A62" s="92"/>
      <c r="B62" s="499"/>
      <c r="C62" s="52"/>
      <c r="D62" s="53"/>
      <c r="E62" s="1"/>
      <c r="F62" s="54"/>
      <c r="G62" s="54"/>
      <c r="H62" s="67"/>
      <c r="I62" s="260"/>
      <c r="J62" s="489">
        <f t="shared" si="0"/>
        <v>0</v>
      </c>
      <c r="K62" s="312"/>
      <c r="L62" s="368"/>
      <c r="M62" s="6"/>
      <c r="N62" s="6"/>
      <c r="O62" s="6"/>
      <c r="P62" s="6"/>
      <c r="Q62" s="6"/>
      <c r="R62" s="6"/>
      <c r="S62" s="6"/>
      <c r="T62" s="6"/>
    </row>
    <row r="63" spans="1:20" ht="16.5" hidden="1" customHeight="1" x14ac:dyDescent="0.25">
      <c r="A63" s="92"/>
      <c r="B63" s="499" t="s">
        <v>134</v>
      </c>
      <c r="C63" s="52"/>
      <c r="D63" s="53"/>
      <c r="E63" s="1"/>
      <c r="F63" s="54"/>
      <c r="G63" s="54"/>
      <c r="H63" s="67"/>
      <c r="I63" s="260"/>
      <c r="J63" s="489">
        <f t="shared" si="0"/>
        <v>0</v>
      </c>
      <c r="K63" s="312"/>
      <c r="L63" s="368"/>
      <c r="M63" s="6"/>
      <c r="N63" s="6"/>
      <c r="O63" s="6"/>
      <c r="P63" s="6"/>
      <c r="Q63" s="6"/>
      <c r="R63" s="6"/>
      <c r="S63" s="6"/>
      <c r="T63" s="6"/>
    </row>
    <row r="64" spans="1:20" ht="16.5" hidden="1" customHeight="1" x14ac:dyDescent="0.25">
      <c r="A64" s="92"/>
      <c r="B64" s="499"/>
      <c r="C64" s="52"/>
      <c r="D64" s="53"/>
      <c r="E64" s="1"/>
      <c r="F64" s="54"/>
      <c r="G64" s="54"/>
      <c r="H64" s="67"/>
      <c r="I64" s="260"/>
      <c r="J64" s="489">
        <f t="shared" si="0"/>
        <v>0</v>
      </c>
      <c r="K64" s="312"/>
      <c r="L64" s="368"/>
      <c r="M64" s="6"/>
      <c r="N64" s="6"/>
      <c r="O64" s="6"/>
      <c r="P64" s="6"/>
      <c r="Q64" s="6"/>
      <c r="R64" s="6"/>
      <c r="S64" s="6"/>
      <c r="T64" s="6"/>
    </row>
    <row r="65" spans="1:20" ht="16.5" hidden="1" customHeight="1" x14ac:dyDescent="0.25">
      <c r="A65" s="92"/>
      <c r="B65" s="499" t="s">
        <v>135</v>
      </c>
      <c r="C65" s="52"/>
      <c r="D65" s="53"/>
      <c r="E65" s="1"/>
      <c r="F65" s="54"/>
      <c r="G65" s="54"/>
      <c r="H65" s="67"/>
      <c r="I65" s="260"/>
      <c r="J65" s="489">
        <f t="shared" si="0"/>
        <v>0</v>
      </c>
      <c r="K65" s="312"/>
      <c r="L65" s="368"/>
      <c r="M65" s="6"/>
      <c r="N65" s="6"/>
      <c r="O65" s="6"/>
      <c r="P65" s="6"/>
      <c r="Q65" s="6"/>
      <c r="R65" s="6"/>
      <c r="S65" s="6"/>
      <c r="T65" s="6"/>
    </row>
    <row r="66" spans="1:20" ht="16.5" hidden="1" customHeight="1" x14ac:dyDescent="0.25">
      <c r="A66" s="92"/>
      <c r="B66" s="499"/>
      <c r="C66" s="52"/>
      <c r="D66" s="53"/>
      <c r="E66" s="1"/>
      <c r="F66" s="54"/>
      <c r="G66" s="54"/>
      <c r="H66" s="67"/>
      <c r="I66" s="260"/>
      <c r="J66" s="489">
        <f t="shared" si="0"/>
        <v>0</v>
      </c>
      <c r="K66" s="312"/>
      <c r="L66" s="368"/>
      <c r="M66" s="6"/>
      <c r="N66" s="6"/>
      <c r="O66" s="6"/>
      <c r="P66" s="6"/>
      <c r="Q66" s="6"/>
      <c r="R66" s="6"/>
      <c r="S66" s="6"/>
      <c r="T66" s="6"/>
    </row>
    <row r="67" spans="1:20" ht="16.5" hidden="1" customHeight="1" x14ac:dyDescent="0.25">
      <c r="A67" s="92"/>
      <c r="B67" s="499" t="s">
        <v>136</v>
      </c>
      <c r="C67" s="52"/>
      <c r="D67" s="53"/>
      <c r="E67" s="1"/>
      <c r="F67" s="54"/>
      <c r="G67" s="54"/>
      <c r="H67" s="67"/>
      <c r="I67" s="260"/>
      <c r="J67" s="489">
        <f t="shared" si="0"/>
        <v>0</v>
      </c>
      <c r="K67" s="312"/>
      <c r="L67" s="368"/>
      <c r="M67" s="6"/>
      <c r="N67" s="6"/>
      <c r="O67" s="6"/>
      <c r="P67" s="6"/>
      <c r="Q67" s="6"/>
      <c r="R67" s="6"/>
      <c r="S67" s="6"/>
      <c r="T67" s="6"/>
    </row>
    <row r="68" spans="1:20" ht="16.5" hidden="1" customHeight="1" x14ac:dyDescent="0.25">
      <c r="A68" s="92"/>
      <c r="B68" s="499"/>
      <c r="C68" s="52"/>
      <c r="D68" s="53"/>
      <c r="E68" s="1"/>
      <c r="F68" s="54"/>
      <c r="G68" s="54"/>
      <c r="H68" s="67"/>
      <c r="I68" s="260"/>
      <c r="J68" s="489">
        <f t="shared" si="0"/>
        <v>0</v>
      </c>
      <c r="K68" s="312"/>
      <c r="L68" s="368"/>
      <c r="M68" s="6"/>
      <c r="N68" s="6"/>
      <c r="O68" s="6"/>
      <c r="P68" s="6"/>
      <c r="Q68" s="6"/>
      <c r="R68" s="6"/>
      <c r="S68" s="6"/>
      <c r="T68" s="6"/>
    </row>
    <row r="69" spans="1:20" ht="16.5" customHeight="1" x14ac:dyDescent="0.25">
      <c r="A69" s="92"/>
      <c r="B69" s="499" t="s">
        <v>137</v>
      </c>
      <c r="C69" s="52" t="s">
        <v>157</v>
      </c>
      <c r="D69" s="53"/>
      <c r="E69" s="1"/>
      <c r="F69" s="54">
        <v>20.85</v>
      </c>
      <c r="G69" s="54">
        <v>20.85</v>
      </c>
      <c r="H69" s="54">
        <v>20.85</v>
      </c>
      <c r="I69" s="500">
        <f>H69*1.2</f>
        <v>25.02</v>
      </c>
      <c r="J69" s="489">
        <f t="shared" si="0"/>
        <v>25.02</v>
      </c>
      <c r="K69" s="312">
        <f>F69/F69-1</f>
        <v>0</v>
      </c>
      <c r="L69" s="368" t="s">
        <v>150</v>
      </c>
      <c r="M69" s="6"/>
      <c r="N69" s="6"/>
      <c r="O69" s="6"/>
      <c r="P69" s="6"/>
      <c r="Q69" s="6"/>
      <c r="R69" s="6"/>
      <c r="S69" s="6"/>
      <c r="T69" s="6"/>
    </row>
    <row r="70" spans="1:20" ht="16.5" hidden="1" customHeight="1" x14ac:dyDescent="0.25">
      <c r="A70" s="92"/>
      <c r="B70" s="499"/>
      <c r="C70" s="52" t="s">
        <v>145</v>
      </c>
      <c r="D70" s="53" t="s">
        <v>166</v>
      </c>
      <c r="E70" s="1"/>
      <c r="F70" s="54">
        <v>54.79</v>
      </c>
      <c r="G70" s="54">
        <v>54.79</v>
      </c>
      <c r="H70" s="54">
        <v>54.79</v>
      </c>
      <c r="I70" s="500"/>
      <c r="J70" s="489">
        <f t="shared" ref="J70:J133" si="1">F70*1.2</f>
        <v>65.74799999999999</v>
      </c>
      <c r="K70" s="312">
        <f>F70/F69-1</f>
        <v>1.6278177458033571</v>
      </c>
      <c r="L70" s="368" t="s">
        <v>151</v>
      </c>
      <c r="M70" s="6"/>
      <c r="N70" s="6"/>
      <c r="O70" s="6"/>
      <c r="P70" s="6"/>
      <c r="Q70" s="6"/>
      <c r="R70" s="6"/>
      <c r="S70" s="6"/>
      <c r="T70" s="6"/>
    </row>
    <row r="71" spans="1:20" ht="16.5" customHeight="1" x14ac:dyDescent="0.25">
      <c r="A71" s="90">
        <v>9</v>
      </c>
      <c r="B71" s="73" t="s">
        <v>17</v>
      </c>
      <c r="C71" s="56"/>
      <c r="D71" s="57"/>
      <c r="E71" s="58"/>
      <c r="F71" s="59"/>
      <c r="G71" s="59"/>
      <c r="H71" s="69"/>
      <c r="I71" s="208"/>
      <c r="J71" s="489">
        <f t="shared" si="1"/>
        <v>0</v>
      </c>
      <c r="K71" s="163"/>
      <c r="L71" s="419"/>
      <c r="M71" s="6"/>
      <c r="N71" s="6"/>
      <c r="O71" s="6"/>
      <c r="P71" s="6"/>
      <c r="Q71" s="6"/>
      <c r="R71" s="6"/>
      <c r="S71" s="6"/>
      <c r="T71" s="6"/>
    </row>
    <row r="72" spans="1:20" ht="16.5" customHeight="1" x14ac:dyDescent="0.25">
      <c r="A72" s="92"/>
      <c r="B72" s="499" t="s">
        <v>133</v>
      </c>
      <c r="C72" s="52" t="s">
        <v>152</v>
      </c>
      <c r="D72" s="53" t="s">
        <v>167</v>
      </c>
      <c r="E72" s="1" t="s">
        <v>169</v>
      </c>
      <c r="F72" s="54">
        <v>9.65</v>
      </c>
      <c r="G72" s="54">
        <v>9.65</v>
      </c>
      <c r="H72" s="54">
        <v>9.65</v>
      </c>
      <c r="I72" s="497">
        <f>H72*1.2</f>
        <v>11.58</v>
      </c>
      <c r="J72" s="489">
        <f t="shared" si="1"/>
        <v>11.58</v>
      </c>
      <c r="K72" s="312">
        <f>F72/F72-1</f>
        <v>0</v>
      </c>
      <c r="L72" s="368" t="s">
        <v>150</v>
      </c>
      <c r="M72" s="6"/>
      <c r="N72" s="6"/>
      <c r="O72" s="6"/>
      <c r="P72" s="6"/>
      <c r="Q72" s="6"/>
      <c r="R72" s="6"/>
      <c r="S72" s="6"/>
      <c r="T72" s="6"/>
    </row>
    <row r="73" spans="1:20" ht="16.5" hidden="1" customHeight="1" x14ac:dyDescent="0.25">
      <c r="A73" s="92"/>
      <c r="B73" s="499"/>
      <c r="C73" s="52" t="s">
        <v>157</v>
      </c>
      <c r="D73" s="53"/>
      <c r="E73" s="1" t="s">
        <v>161</v>
      </c>
      <c r="F73" s="54">
        <v>49.5</v>
      </c>
      <c r="G73" s="54">
        <v>49.5</v>
      </c>
      <c r="H73" s="54">
        <v>49.5</v>
      </c>
      <c r="I73" s="498"/>
      <c r="J73" s="489">
        <f t="shared" si="1"/>
        <v>59.4</v>
      </c>
      <c r="K73" s="312">
        <f>F73/F72-1</f>
        <v>4.1295336787564763</v>
      </c>
      <c r="L73" s="368" t="s">
        <v>151</v>
      </c>
      <c r="M73" s="6"/>
      <c r="N73" s="6"/>
      <c r="O73" s="6"/>
      <c r="P73" s="6"/>
      <c r="Q73" s="6"/>
      <c r="R73" s="6"/>
      <c r="S73" s="6"/>
      <c r="T73" s="6"/>
    </row>
    <row r="74" spans="1:20" ht="16.5" hidden="1" customHeight="1" x14ac:dyDescent="0.25">
      <c r="A74" s="92"/>
      <c r="B74" s="499"/>
      <c r="C74" s="52"/>
      <c r="D74" s="53"/>
      <c r="E74" s="1"/>
      <c r="F74" s="54"/>
      <c r="G74" s="54"/>
      <c r="H74" s="54"/>
      <c r="I74" s="432"/>
      <c r="J74" s="489">
        <f t="shared" si="1"/>
        <v>0</v>
      </c>
      <c r="K74" s="312"/>
      <c r="L74" s="368"/>
      <c r="M74" s="6"/>
      <c r="N74" s="6"/>
      <c r="O74" s="6"/>
      <c r="P74" s="6"/>
      <c r="Q74" s="6"/>
      <c r="R74" s="6"/>
      <c r="S74" s="6"/>
      <c r="T74" s="6"/>
    </row>
    <row r="75" spans="1:20" ht="16.5" customHeight="1" x14ac:dyDescent="0.25">
      <c r="A75" s="92"/>
      <c r="B75" s="499" t="s">
        <v>134</v>
      </c>
      <c r="C75" s="52" t="s">
        <v>152</v>
      </c>
      <c r="D75" s="53" t="s">
        <v>167</v>
      </c>
      <c r="E75" s="1" t="s">
        <v>149</v>
      </c>
      <c r="F75" s="54">
        <v>23.6</v>
      </c>
      <c r="G75" s="54">
        <v>23.6</v>
      </c>
      <c r="H75" s="67">
        <v>23.6</v>
      </c>
      <c r="I75" s="363">
        <f>H75*1.2</f>
        <v>28.32</v>
      </c>
      <c r="J75" s="489">
        <f t="shared" si="1"/>
        <v>28.32</v>
      </c>
      <c r="K75" s="312">
        <f>F75/F75-1</f>
        <v>0</v>
      </c>
      <c r="L75" s="368" t="s">
        <v>150</v>
      </c>
      <c r="M75" s="6"/>
      <c r="N75" s="6"/>
      <c r="O75" s="6"/>
      <c r="P75" s="6"/>
      <c r="Q75" s="6"/>
      <c r="R75" s="6"/>
      <c r="S75" s="6"/>
      <c r="T75" s="6"/>
    </row>
    <row r="76" spans="1:20" ht="16.5" customHeight="1" x14ac:dyDescent="0.25">
      <c r="A76" s="92"/>
      <c r="B76" s="499"/>
      <c r="C76" s="188" t="s">
        <v>558</v>
      </c>
      <c r="D76" s="53"/>
      <c r="E76" s="1"/>
      <c r="F76" s="54"/>
      <c r="G76" s="54"/>
      <c r="H76" s="67"/>
      <c r="I76" s="366"/>
      <c r="J76" s="489">
        <f t="shared" si="1"/>
        <v>0</v>
      </c>
      <c r="K76" s="327"/>
      <c r="L76" s="368"/>
      <c r="M76" s="6"/>
      <c r="N76" s="6"/>
      <c r="O76" s="6"/>
      <c r="P76" s="6"/>
      <c r="Q76" s="6"/>
      <c r="R76" s="6"/>
      <c r="S76" s="6"/>
      <c r="T76" s="6"/>
    </row>
    <row r="77" spans="1:20" ht="16.5" customHeight="1" x14ac:dyDescent="0.25">
      <c r="A77" s="92"/>
      <c r="B77" s="499"/>
      <c r="C77" s="52" t="s">
        <v>145</v>
      </c>
      <c r="D77" s="53" t="s">
        <v>168</v>
      </c>
      <c r="E77" s="1" t="s">
        <v>161</v>
      </c>
      <c r="F77" s="54">
        <v>51.58</v>
      </c>
      <c r="G77" s="54">
        <v>51.58</v>
      </c>
      <c r="H77" s="67">
        <v>51.58</v>
      </c>
      <c r="I77" s="497">
        <f>H77*1.2</f>
        <v>61.895999999999994</v>
      </c>
      <c r="J77" s="489">
        <f t="shared" si="1"/>
        <v>61.895999999999994</v>
      </c>
      <c r="K77" s="312">
        <f>F77/F75-1</f>
        <v>1.185593220338983</v>
      </c>
      <c r="L77" s="368" t="s">
        <v>150</v>
      </c>
      <c r="M77" s="6"/>
      <c r="N77" s="6"/>
      <c r="O77" s="6"/>
      <c r="P77" s="6"/>
      <c r="Q77" s="6"/>
      <c r="R77" s="6"/>
      <c r="S77" s="6"/>
      <c r="T77" s="6"/>
    </row>
    <row r="78" spans="1:20" ht="16.5" hidden="1" customHeight="1" x14ac:dyDescent="0.25">
      <c r="A78" s="92"/>
      <c r="B78" s="499"/>
      <c r="C78" s="52" t="s">
        <v>157</v>
      </c>
      <c r="D78" s="53"/>
      <c r="E78" s="1"/>
      <c r="F78" s="54">
        <v>176</v>
      </c>
      <c r="G78" s="54">
        <v>176</v>
      </c>
      <c r="H78" s="54">
        <v>176</v>
      </c>
      <c r="I78" s="498"/>
      <c r="J78" s="489">
        <f t="shared" si="1"/>
        <v>211.2</v>
      </c>
      <c r="K78" s="312">
        <f>F78/F75-1</f>
        <v>6.4576271186440675</v>
      </c>
      <c r="L78" s="368" t="s">
        <v>151</v>
      </c>
      <c r="M78" s="6"/>
      <c r="N78" s="6"/>
      <c r="O78" s="6"/>
      <c r="P78" s="6"/>
      <c r="Q78" s="6"/>
      <c r="R78" s="6"/>
      <c r="S78" s="6"/>
      <c r="T78" s="6"/>
    </row>
    <row r="79" spans="1:20" ht="16.5" hidden="1" customHeight="1" x14ac:dyDescent="0.25">
      <c r="A79" s="92"/>
      <c r="B79" s="499" t="s">
        <v>135</v>
      </c>
      <c r="C79" s="52"/>
      <c r="D79" s="53"/>
      <c r="E79" s="1"/>
      <c r="F79" s="54"/>
      <c r="G79" s="54"/>
      <c r="H79" s="67"/>
      <c r="I79" s="260"/>
      <c r="J79" s="489">
        <f t="shared" si="1"/>
        <v>0</v>
      </c>
      <c r="K79" s="312"/>
      <c r="L79" s="368"/>
      <c r="M79" s="6"/>
      <c r="N79" s="6"/>
      <c r="O79" s="6"/>
      <c r="P79" s="6"/>
      <c r="Q79" s="6"/>
      <c r="R79" s="6"/>
      <c r="S79" s="6"/>
      <c r="T79" s="6"/>
    </row>
    <row r="80" spans="1:20" ht="16.5" hidden="1" customHeight="1" x14ac:dyDescent="0.25">
      <c r="A80" s="92"/>
      <c r="B80" s="499"/>
      <c r="C80" s="52"/>
      <c r="D80" s="53"/>
      <c r="E80" s="1"/>
      <c r="F80" s="54"/>
      <c r="G80" s="54"/>
      <c r="H80" s="67"/>
      <c r="I80" s="260"/>
      <c r="J80" s="489">
        <f t="shared" si="1"/>
        <v>0</v>
      </c>
      <c r="K80" s="312"/>
      <c r="L80" s="368"/>
      <c r="M80" s="6"/>
      <c r="N80" s="6"/>
      <c r="O80" s="6"/>
      <c r="P80" s="6"/>
      <c r="Q80" s="6"/>
      <c r="R80" s="6"/>
      <c r="S80" s="6"/>
      <c r="T80" s="6"/>
    </row>
    <row r="81" spans="1:20" ht="16.5" hidden="1" customHeight="1" x14ac:dyDescent="0.25">
      <c r="A81" s="92"/>
      <c r="B81" s="499"/>
      <c r="C81" s="52"/>
      <c r="D81" s="53"/>
      <c r="E81" s="1"/>
      <c r="F81" s="54"/>
      <c r="G81" s="54"/>
      <c r="H81" s="67"/>
      <c r="I81" s="260"/>
      <c r="J81" s="489">
        <f t="shared" si="1"/>
        <v>0</v>
      </c>
      <c r="K81" s="312"/>
      <c r="L81" s="368"/>
      <c r="M81" s="6"/>
      <c r="N81" s="6"/>
      <c r="O81" s="6"/>
      <c r="P81" s="6"/>
      <c r="Q81" s="6"/>
      <c r="R81" s="6"/>
      <c r="S81" s="6"/>
      <c r="T81" s="6"/>
    </row>
    <row r="82" spans="1:20" ht="16.5" customHeight="1" x14ac:dyDescent="0.25">
      <c r="A82" s="92"/>
      <c r="B82" s="499" t="s">
        <v>136</v>
      </c>
      <c r="C82" s="52" t="s">
        <v>157</v>
      </c>
      <c r="D82" s="53"/>
      <c r="E82" s="1" t="s">
        <v>161</v>
      </c>
      <c r="F82" s="54">
        <v>257.39999999999998</v>
      </c>
      <c r="G82" s="54">
        <v>257.39999999999998</v>
      </c>
      <c r="H82" s="67">
        <v>257.39999999999998</v>
      </c>
      <c r="I82" s="260">
        <f>H82*1.2</f>
        <v>308.87999999999994</v>
      </c>
      <c r="J82" s="489">
        <f t="shared" si="1"/>
        <v>308.87999999999994</v>
      </c>
      <c r="K82" s="312">
        <f>F82/F82-1</f>
        <v>0</v>
      </c>
      <c r="L82" s="368" t="s">
        <v>150</v>
      </c>
      <c r="M82" s="6"/>
      <c r="N82" s="6"/>
      <c r="O82" s="6"/>
      <c r="P82" s="6"/>
      <c r="Q82" s="6"/>
      <c r="R82" s="6"/>
      <c r="S82" s="6"/>
      <c r="T82" s="6"/>
    </row>
    <row r="83" spans="1:20" ht="16.5" hidden="1" customHeight="1" x14ac:dyDescent="0.25">
      <c r="A83" s="92"/>
      <c r="B83" s="499"/>
      <c r="C83" s="52"/>
      <c r="D83" s="53"/>
      <c r="E83" s="1"/>
      <c r="F83" s="54"/>
      <c r="G83" s="54"/>
      <c r="H83" s="67"/>
      <c r="I83" s="260"/>
      <c r="J83" s="489">
        <f t="shared" si="1"/>
        <v>0</v>
      </c>
      <c r="K83" s="312"/>
      <c r="L83" s="368"/>
      <c r="M83" s="6"/>
      <c r="N83" s="6"/>
      <c r="O83" s="6"/>
      <c r="P83" s="6"/>
      <c r="Q83" s="6"/>
      <c r="R83" s="6"/>
      <c r="S83" s="6"/>
      <c r="T83" s="6"/>
    </row>
    <row r="84" spans="1:20" ht="16.5" hidden="1" customHeight="1" x14ac:dyDescent="0.25">
      <c r="A84" s="92"/>
      <c r="B84" s="499"/>
      <c r="C84" s="52"/>
      <c r="D84" s="53"/>
      <c r="E84" s="1"/>
      <c r="F84" s="54"/>
      <c r="G84" s="54"/>
      <c r="H84" s="67"/>
      <c r="I84" s="260"/>
      <c r="J84" s="489">
        <f t="shared" si="1"/>
        <v>0</v>
      </c>
      <c r="K84" s="312"/>
      <c r="L84" s="368"/>
      <c r="M84" s="6"/>
      <c r="N84" s="6"/>
      <c r="O84" s="6"/>
      <c r="P84" s="6"/>
      <c r="Q84" s="6"/>
      <c r="R84" s="6"/>
      <c r="S84" s="6"/>
      <c r="T84" s="6"/>
    </row>
    <row r="85" spans="1:20" ht="16.5" hidden="1" customHeight="1" x14ac:dyDescent="0.25">
      <c r="A85" s="92"/>
      <c r="B85" s="499" t="s">
        <v>137</v>
      </c>
      <c r="C85" s="52"/>
      <c r="D85" s="53"/>
      <c r="E85" s="1"/>
      <c r="F85" s="54"/>
      <c r="G85" s="54"/>
      <c r="H85" s="67"/>
      <c r="I85" s="260"/>
      <c r="J85" s="489">
        <f t="shared" si="1"/>
        <v>0</v>
      </c>
      <c r="K85" s="312"/>
      <c r="L85" s="368"/>
      <c r="M85" s="6"/>
      <c r="N85" s="6"/>
      <c r="O85" s="6"/>
      <c r="P85" s="6"/>
      <c r="Q85" s="6"/>
      <c r="R85" s="6"/>
      <c r="S85" s="6"/>
      <c r="T85" s="6"/>
    </row>
    <row r="86" spans="1:20" ht="16.5" hidden="1" customHeight="1" x14ac:dyDescent="0.25">
      <c r="A86" s="92"/>
      <c r="B86" s="499"/>
      <c r="C86" s="52"/>
      <c r="D86" s="53"/>
      <c r="E86" s="1"/>
      <c r="F86" s="54"/>
      <c r="G86" s="54"/>
      <c r="H86" s="67"/>
      <c r="I86" s="260"/>
      <c r="J86" s="489">
        <f t="shared" si="1"/>
        <v>0</v>
      </c>
      <c r="K86" s="312"/>
      <c r="L86" s="368"/>
      <c r="M86" s="6"/>
      <c r="N86" s="6"/>
      <c r="O86" s="6"/>
      <c r="P86" s="6"/>
      <c r="Q86" s="6"/>
      <c r="R86" s="6"/>
      <c r="S86" s="6"/>
      <c r="T86" s="6"/>
    </row>
    <row r="87" spans="1:20" ht="16.5" hidden="1" customHeight="1" x14ac:dyDescent="0.25">
      <c r="A87" s="92"/>
      <c r="B87" s="499"/>
      <c r="C87" s="52"/>
      <c r="D87" s="53"/>
      <c r="E87" s="1"/>
      <c r="F87" s="54"/>
      <c r="G87" s="54"/>
      <c r="H87" s="67"/>
      <c r="I87" s="260"/>
      <c r="J87" s="489">
        <f t="shared" si="1"/>
        <v>0</v>
      </c>
      <c r="K87" s="312"/>
      <c r="L87" s="368"/>
      <c r="M87" s="6"/>
      <c r="N87" s="6"/>
      <c r="O87" s="6"/>
      <c r="P87" s="6"/>
      <c r="Q87" s="6"/>
      <c r="R87" s="6"/>
      <c r="S87" s="6"/>
      <c r="T87" s="6"/>
    </row>
    <row r="88" spans="1:20" ht="16.5" customHeight="1" x14ac:dyDescent="0.25">
      <c r="A88" s="90">
        <v>10</v>
      </c>
      <c r="B88" s="73" t="s">
        <v>18</v>
      </c>
      <c r="C88" s="56"/>
      <c r="D88" s="57"/>
      <c r="E88" s="58"/>
      <c r="F88" s="59"/>
      <c r="G88" s="59"/>
      <c r="H88" s="69"/>
      <c r="I88" s="208"/>
      <c r="J88" s="489">
        <f t="shared" si="1"/>
        <v>0</v>
      </c>
      <c r="K88" s="163"/>
      <c r="L88" s="419"/>
      <c r="M88" s="6"/>
      <c r="N88" s="6"/>
      <c r="O88" s="6"/>
      <c r="P88" s="6"/>
      <c r="Q88" s="6"/>
      <c r="R88" s="6"/>
      <c r="S88" s="6"/>
      <c r="T88" s="6"/>
    </row>
    <row r="89" spans="1:20" ht="16.5" customHeight="1" x14ac:dyDescent="0.25">
      <c r="A89" s="92"/>
      <c r="B89" s="263" t="s">
        <v>137</v>
      </c>
      <c r="C89" s="52" t="s">
        <v>157</v>
      </c>
      <c r="D89" s="53"/>
      <c r="E89" s="1" t="s">
        <v>149</v>
      </c>
      <c r="F89" s="54">
        <v>9.85</v>
      </c>
      <c r="G89" s="54">
        <v>9.85</v>
      </c>
      <c r="H89" s="67">
        <v>9.85</v>
      </c>
      <c r="I89" s="260">
        <f>H89*1.2</f>
        <v>11.819999999999999</v>
      </c>
      <c r="J89" s="489">
        <f t="shared" si="1"/>
        <v>11.819999999999999</v>
      </c>
      <c r="K89" s="312">
        <f>F89/F89-1</f>
        <v>0</v>
      </c>
      <c r="L89" s="368" t="s">
        <v>150</v>
      </c>
      <c r="M89" s="6"/>
      <c r="N89" s="6"/>
      <c r="O89" s="6"/>
      <c r="P89" s="6"/>
      <c r="Q89" s="6"/>
      <c r="R89" s="6"/>
      <c r="S89" s="6"/>
      <c r="T89" s="6"/>
    </row>
    <row r="90" spans="1:20" ht="16.5" hidden="1" customHeight="1" x14ac:dyDescent="0.25">
      <c r="A90" s="92"/>
      <c r="B90" s="263"/>
      <c r="C90" s="52"/>
      <c r="D90" s="53"/>
      <c r="E90" s="1"/>
      <c r="F90" s="54"/>
      <c r="G90" s="54"/>
      <c r="H90" s="67"/>
      <c r="I90" s="260"/>
      <c r="J90" s="489">
        <f t="shared" si="1"/>
        <v>0</v>
      </c>
      <c r="K90" s="312"/>
      <c r="L90" s="368"/>
      <c r="M90" s="6"/>
      <c r="N90" s="6"/>
      <c r="O90" s="6"/>
      <c r="P90" s="6"/>
      <c r="Q90" s="6"/>
      <c r="R90" s="6"/>
      <c r="S90" s="6"/>
      <c r="T90" s="6"/>
    </row>
    <row r="91" spans="1:20" ht="16.5" customHeight="1" x14ac:dyDescent="0.25">
      <c r="A91" s="90">
        <v>11</v>
      </c>
      <c r="B91" s="73" t="s">
        <v>19</v>
      </c>
      <c r="C91" s="56"/>
      <c r="D91" s="57"/>
      <c r="E91" s="58"/>
      <c r="F91" s="59"/>
      <c r="G91" s="59"/>
      <c r="H91" s="69"/>
      <c r="I91" s="208"/>
      <c r="J91" s="489">
        <f t="shared" si="1"/>
        <v>0</v>
      </c>
      <c r="K91" s="163"/>
      <c r="L91" s="419"/>
      <c r="M91" s="6"/>
      <c r="N91" s="6"/>
      <c r="O91" s="6"/>
      <c r="P91" s="6"/>
      <c r="Q91" s="6"/>
      <c r="R91" s="6"/>
      <c r="S91" s="6"/>
      <c r="T91" s="6"/>
    </row>
    <row r="92" spans="1:20" ht="16.5" customHeight="1" x14ac:dyDescent="0.25">
      <c r="A92" s="92"/>
      <c r="B92" s="499" t="s">
        <v>137</v>
      </c>
      <c r="C92" s="52" t="s">
        <v>157</v>
      </c>
      <c r="D92" s="53"/>
      <c r="E92" s="1"/>
      <c r="F92" s="54">
        <v>15.95</v>
      </c>
      <c r="G92" s="54">
        <v>15.95</v>
      </c>
      <c r="H92" s="67">
        <v>15.95</v>
      </c>
      <c r="I92" s="500">
        <f>H92*1.2</f>
        <v>19.139999999999997</v>
      </c>
      <c r="J92" s="489">
        <f t="shared" si="1"/>
        <v>19.139999999999997</v>
      </c>
      <c r="K92" s="312">
        <f>G92/F92-1</f>
        <v>0</v>
      </c>
      <c r="L92" s="368" t="s">
        <v>150</v>
      </c>
      <c r="M92" s="6"/>
      <c r="N92" s="6"/>
      <c r="O92" s="6"/>
      <c r="P92" s="6"/>
      <c r="Q92" s="6"/>
      <c r="R92" s="6"/>
      <c r="S92" s="6"/>
      <c r="T92" s="6"/>
    </row>
    <row r="93" spans="1:20" ht="16.5" customHeight="1" x14ac:dyDescent="0.25">
      <c r="A93" s="92"/>
      <c r="B93" s="499"/>
      <c r="C93" s="52" t="s">
        <v>145</v>
      </c>
      <c r="D93" s="75" t="s">
        <v>170</v>
      </c>
      <c r="E93" s="1"/>
      <c r="F93" s="54">
        <v>17.32</v>
      </c>
      <c r="G93" s="54">
        <v>17.32</v>
      </c>
      <c r="H93" s="67">
        <v>17.32</v>
      </c>
      <c r="I93" s="500"/>
      <c r="J93" s="489">
        <f t="shared" si="1"/>
        <v>20.783999999999999</v>
      </c>
      <c r="K93" s="312">
        <f>F93/F92-1</f>
        <v>8.5893416927899757E-2</v>
      </c>
      <c r="L93" s="368" t="s">
        <v>155</v>
      </c>
      <c r="M93" s="6"/>
      <c r="N93" s="6"/>
      <c r="O93" s="6"/>
      <c r="P93" s="6"/>
      <c r="Q93" s="6"/>
      <c r="R93" s="6"/>
      <c r="S93" s="6"/>
      <c r="T93" s="6"/>
    </row>
    <row r="94" spans="1:20" ht="16.5" customHeight="1" x14ac:dyDescent="0.25">
      <c r="A94" s="90">
        <v>12</v>
      </c>
      <c r="B94" s="73" t="s">
        <v>20</v>
      </c>
      <c r="C94" s="56"/>
      <c r="D94" s="57"/>
      <c r="E94" s="58"/>
      <c r="F94" s="59"/>
      <c r="G94" s="59"/>
      <c r="H94" s="69"/>
      <c r="I94" s="208"/>
      <c r="J94" s="489">
        <f t="shared" si="1"/>
        <v>0</v>
      </c>
      <c r="K94" s="163"/>
      <c r="L94" s="419"/>
      <c r="M94" s="6"/>
      <c r="N94" s="6"/>
      <c r="O94" s="6"/>
      <c r="P94" s="6"/>
      <c r="Q94" s="6"/>
      <c r="R94" s="6"/>
      <c r="S94" s="6"/>
      <c r="T94" s="6"/>
    </row>
    <row r="95" spans="1:20" ht="16.5" customHeight="1" x14ac:dyDescent="0.25">
      <c r="A95" s="330"/>
      <c r="B95" s="502" t="s">
        <v>137</v>
      </c>
      <c r="C95" s="321" t="s">
        <v>152</v>
      </c>
      <c r="D95" s="322" t="s">
        <v>171</v>
      </c>
      <c r="E95" s="313"/>
      <c r="F95" s="323">
        <v>20</v>
      </c>
      <c r="G95" s="323">
        <v>20</v>
      </c>
      <c r="H95" s="323">
        <v>20</v>
      </c>
      <c r="I95" s="508">
        <f>H95*1.2</f>
        <v>24</v>
      </c>
      <c r="J95" s="489">
        <f t="shared" si="1"/>
        <v>24</v>
      </c>
      <c r="K95" s="324"/>
      <c r="L95" s="424" t="s">
        <v>150</v>
      </c>
      <c r="M95" s="6"/>
      <c r="N95" s="6"/>
      <c r="O95" s="6"/>
      <c r="P95" s="6"/>
      <c r="Q95" s="6"/>
      <c r="R95" s="6"/>
      <c r="S95" s="6"/>
      <c r="T95" s="6"/>
    </row>
    <row r="96" spans="1:20" ht="16.5" customHeight="1" x14ac:dyDescent="0.25">
      <c r="A96" s="330"/>
      <c r="B96" s="502"/>
      <c r="C96" s="321"/>
      <c r="D96" s="322" t="s">
        <v>172</v>
      </c>
      <c r="E96" s="313"/>
      <c r="F96" s="323">
        <v>21</v>
      </c>
      <c r="G96" s="323">
        <v>21</v>
      </c>
      <c r="H96" s="323">
        <v>21</v>
      </c>
      <c r="I96" s="509"/>
      <c r="J96" s="489">
        <f t="shared" si="1"/>
        <v>25.2</v>
      </c>
      <c r="K96" s="324"/>
      <c r="L96" s="424" t="s">
        <v>155</v>
      </c>
      <c r="M96" s="6"/>
      <c r="N96" s="6"/>
      <c r="O96" s="6"/>
      <c r="P96" s="6"/>
      <c r="Q96" s="6"/>
      <c r="R96" s="6"/>
      <c r="S96" s="6"/>
      <c r="T96" s="6"/>
    </row>
    <row r="97" spans="1:20" ht="16.5" hidden="1" customHeight="1" x14ac:dyDescent="0.25">
      <c r="A97" s="330"/>
      <c r="B97" s="502"/>
      <c r="C97" s="321"/>
      <c r="D97" s="322" t="s">
        <v>173</v>
      </c>
      <c r="E97" s="313"/>
      <c r="F97" s="323">
        <v>115.75</v>
      </c>
      <c r="G97" s="323">
        <v>115.75</v>
      </c>
      <c r="H97" s="323">
        <v>115.75</v>
      </c>
      <c r="I97" s="325"/>
      <c r="J97" s="489">
        <f t="shared" si="1"/>
        <v>138.9</v>
      </c>
      <c r="K97" s="324"/>
      <c r="L97" s="424"/>
      <c r="M97" s="6"/>
      <c r="N97" s="6"/>
      <c r="O97" s="6"/>
      <c r="P97" s="6"/>
      <c r="Q97" s="6"/>
      <c r="R97" s="6"/>
      <c r="S97" s="6"/>
      <c r="T97" s="6"/>
    </row>
    <row r="98" spans="1:20" ht="16.5" hidden="1" customHeight="1" x14ac:dyDescent="0.25">
      <c r="A98" s="330"/>
      <c r="B98" s="502"/>
      <c r="C98" s="321"/>
      <c r="D98" s="322" t="s">
        <v>174</v>
      </c>
      <c r="E98" s="313"/>
      <c r="F98" s="323">
        <v>115.75</v>
      </c>
      <c r="G98" s="323">
        <v>115.75</v>
      </c>
      <c r="H98" s="323">
        <v>115.75</v>
      </c>
      <c r="I98" s="325"/>
      <c r="J98" s="489">
        <f t="shared" si="1"/>
        <v>138.9</v>
      </c>
      <c r="K98" s="324"/>
      <c r="L98" s="424"/>
      <c r="M98" s="6"/>
      <c r="N98" s="6"/>
      <c r="O98" s="6"/>
      <c r="P98" s="6"/>
      <c r="Q98" s="6"/>
      <c r="R98" s="6"/>
      <c r="S98" s="6"/>
      <c r="T98" s="6"/>
    </row>
    <row r="99" spans="1:20" ht="16.5" hidden="1" customHeight="1" x14ac:dyDescent="0.25">
      <c r="A99" s="330"/>
      <c r="B99" s="502"/>
      <c r="C99" s="321"/>
      <c r="D99" s="322" t="s">
        <v>175</v>
      </c>
      <c r="E99" s="313"/>
      <c r="F99" s="323">
        <v>153.75</v>
      </c>
      <c r="G99" s="323">
        <v>153.75</v>
      </c>
      <c r="H99" s="323">
        <v>153.75</v>
      </c>
      <c r="I99" s="325"/>
      <c r="J99" s="489">
        <f t="shared" si="1"/>
        <v>184.5</v>
      </c>
      <c r="K99" s="324"/>
      <c r="L99" s="424"/>
      <c r="M99" s="6"/>
      <c r="N99" s="6"/>
      <c r="O99" s="6"/>
      <c r="P99" s="6"/>
      <c r="Q99" s="6"/>
      <c r="R99" s="6"/>
      <c r="S99" s="6"/>
      <c r="T99" s="6"/>
    </row>
    <row r="100" spans="1:20" ht="16.5" customHeight="1" x14ac:dyDescent="0.25">
      <c r="A100" s="90">
        <v>13</v>
      </c>
      <c r="B100" s="73" t="s">
        <v>21</v>
      </c>
      <c r="C100" s="56"/>
      <c r="D100" s="57"/>
      <c r="E100" s="58"/>
      <c r="F100" s="59"/>
      <c r="G100" s="59"/>
      <c r="H100" s="69"/>
      <c r="I100" s="208"/>
      <c r="J100" s="489">
        <f t="shared" si="1"/>
        <v>0</v>
      </c>
      <c r="K100" s="163"/>
      <c r="L100" s="419"/>
      <c r="M100" s="6"/>
      <c r="N100" s="6"/>
      <c r="O100" s="6"/>
      <c r="P100" s="6"/>
      <c r="Q100" s="6"/>
      <c r="R100" s="6"/>
      <c r="S100" s="6"/>
      <c r="T100" s="6"/>
    </row>
    <row r="101" spans="1:20" ht="16.5" customHeight="1" x14ac:dyDescent="0.25">
      <c r="A101" s="92"/>
      <c r="B101" s="499" t="s">
        <v>133</v>
      </c>
      <c r="C101" s="52" t="s">
        <v>145</v>
      </c>
      <c r="D101" s="53" t="s">
        <v>177</v>
      </c>
      <c r="E101" s="1"/>
      <c r="F101" s="54">
        <v>18.96</v>
      </c>
      <c r="G101" s="54">
        <v>18.96</v>
      </c>
      <c r="H101" s="67">
        <v>18.96</v>
      </c>
      <c r="I101" s="363">
        <f>H101*1.2</f>
        <v>22.751999999999999</v>
      </c>
      <c r="J101" s="489">
        <f t="shared" si="1"/>
        <v>22.751999999999999</v>
      </c>
      <c r="K101" s="506">
        <f>F101/F101-1</f>
        <v>0</v>
      </c>
      <c r="L101" s="368" t="s">
        <v>150</v>
      </c>
      <c r="M101" s="6"/>
      <c r="N101" s="6"/>
      <c r="O101" s="6"/>
      <c r="P101" s="6"/>
      <c r="Q101" s="6"/>
      <c r="R101" s="6"/>
      <c r="S101" s="6"/>
      <c r="T101" s="6"/>
    </row>
    <row r="102" spans="1:20" ht="16.5" hidden="1" customHeight="1" x14ac:dyDescent="0.25">
      <c r="A102" s="92"/>
      <c r="B102" s="499"/>
      <c r="C102" s="52"/>
      <c r="D102" s="53"/>
      <c r="E102" s="1"/>
      <c r="F102" s="54"/>
      <c r="G102" s="54"/>
      <c r="H102" s="67"/>
      <c r="I102" s="363"/>
      <c r="J102" s="489">
        <f t="shared" si="1"/>
        <v>0</v>
      </c>
      <c r="K102" s="506"/>
      <c r="L102" s="368"/>
      <c r="M102" s="6"/>
      <c r="N102" s="6"/>
      <c r="O102" s="6"/>
      <c r="P102" s="6"/>
      <c r="Q102" s="6"/>
      <c r="R102" s="6"/>
      <c r="S102" s="6"/>
      <c r="T102" s="6"/>
    </row>
    <row r="103" spans="1:20" ht="16.5" customHeight="1" x14ac:dyDescent="0.25">
      <c r="A103" s="92"/>
      <c r="B103" s="503" t="s">
        <v>134</v>
      </c>
      <c r="C103" s="188" t="s">
        <v>558</v>
      </c>
      <c r="D103" s="53"/>
      <c r="E103" s="1"/>
      <c r="F103" s="54"/>
      <c r="G103" s="54"/>
      <c r="H103" s="67"/>
      <c r="I103" s="433"/>
      <c r="J103" s="489">
        <f t="shared" si="1"/>
        <v>0</v>
      </c>
      <c r="K103" s="327"/>
      <c r="L103" s="368"/>
      <c r="M103" s="6"/>
      <c r="N103" s="6"/>
      <c r="O103" s="6"/>
      <c r="P103" s="6"/>
      <c r="Q103" s="6"/>
      <c r="R103" s="6"/>
      <c r="S103" s="6"/>
      <c r="T103" s="6"/>
    </row>
    <row r="104" spans="1:20" ht="16.5" customHeight="1" x14ac:dyDescent="0.25">
      <c r="A104" s="92"/>
      <c r="B104" s="504"/>
      <c r="C104" s="52" t="s">
        <v>152</v>
      </c>
      <c r="D104" s="53" t="s">
        <v>176</v>
      </c>
      <c r="E104" s="1" t="s">
        <v>149</v>
      </c>
      <c r="F104" s="54">
        <v>40.9</v>
      </c>
      <c r="G104" s="54">
        <v>40.9</v>
      </c>
      <c r="H104" s="54">
        <v>40.9</v>
      </c>
      <c r="I104" s="500">
        <f>H104*1.2</f>
        <v>49.08</v>
      </c>
      <c r="J104" s="489">
        <f t="shared" si="1"/>
        <v>49.08</v>
      </c>
      <c r="K104" s="312">
        <f>G104/G104-1</f>
        <v>0</v>
      </c>
      <c r="L104" s="368" t="s">
        <v>150</v>
      </c>
      <c r="M104" s="6"/>
      <c r="N104" s="6"/>
      <c r="O104" s="6"/>
      <c r="P104" s="6"/>
      <c r="Q104" s="6"/>
      <c r="R104" s="6"/>
      <c r="S104" s="6"/>
      <c r="T104" s="6"/>
    </row>
    <row r="105" spans="1:20" ht="16.5" hidden="1" customHeight="1" x14ac:dyDescent="0.25">
      <c r="A105" s="92"/>
      <c r="B105" s="505"/>
      <c r="C105" s="52" t="s">
        <v>145</v>
      </c>
      <c r="D105" s="53" t="s">
        <v>177</v>
      </c>
      <c r="E105" s="1"/>
      <c r="F105" s="54">
        <v>60.67</v>
      </c>
      <c r="G105" s="54">
        <v>60.67</v>
      </c>
      <c r="H105" s="54">
        <v>60.67</v>
      </c>
      <c r="I105" s="500"/>
      <c r="J105" s="489">
        <f t="shared" si="1"/>
        <v>72.804000000000002</v>
      </c>
      <c r="K105" s="312">
        <f>F105/F104-1</f>
        <v>0.48337408312958452</v>
      </c>
      <c r="L105" s="368" t="s">
        <v>151</v>
      </c>
      <c r="M105" s="6"/>
      <c r="N105" s="6"/>
      <c r="O105" s="6"/>
      <c r="P105" s="6"/>
      <c r="Q105" s="6"/>
      <c r="R105" s="6"/>
      <c r="S105" s="6"/>
      <c r="T105" s="6"/>
    </row>
    <row r="106" spans="1:20" ht="16.5" hidden="1" customHeight="1" x14ac:dyDescent="0.25">
      <c r="A106" s="92"/>
      <c r="B106" s="499" t="s">
        <v>135</v>
      </c>
      <c r="C106" s="52"/>
      <c r="D106" s="53"/>
      <c r="E106" s="1"/>
      <c r="F106" s="54"/>
      <c r="G106" s="54"/>
      <c r="H106" s="67"/>
      <c r="I106" s="260"/>
      <c r="J106" s="489">
        <f t="shared" si="1"/>
        <v>0</v>
      </c>
      <c r="K106" s="312"/>
      <c r="L106" s="368"/>
      <c r="M106" s="6"/>
      <c r="N106" s="6"/>
      <c r="O106" s="6"/>
      <c r="P106" s="6"/>
      <c r="Q106" s="6"/>
      <c r="R106" s="6"/>
      <c r="S106" s="6"/>
      <c r="T106" s="6"/>
    </row>
    <row r="107" spans="1:20" ht="16.5" hidden="1" customHeight="1" x14ac:dyDescent="0.25">
      <c r="A107" s="92"/>
      <c r="B107" s="499"/>
      <c r="C107" s="52"/>
      <c r="D107" s="53"/>
      <c r="E107" s="1"/>
      <c r="F107" s="54"/>
      <c r="G107" s="54"/>
      <c r="H107" s="67"/>
      <c r="I107" s="260"/>
      <c r="J107" s="489">
        <f t="shared" si="1"/>
        <v>0</v>
      </c>
      <c r="K107" s="312"/>
      <c r="L107" s="368"/>
      <c r="M107" s="6"/>
      <c r="N107" s="6"/>
      <c r="O107" s="6"/>
      <c r="P107" s="6"/>
      <c r="Q107" s="6"/>
      <c r="R107" s="6"/>
      <c r="S107" s="6"/>
      <c r="T107" s="6"/>
    </row>
    <row r="108" spans="1:20" ht="16.5" hidden="1" customHeight="1" x14ac:dyDescent="0.25">
      <c r="A108" s="92"/>
      <c r="B108" s="499"/>
      <c r="C108" s="52"/>
      <c r="D108" s="53"/>
      <c r="E108" s="1"/>
      <c r="F108" s="54"/>
      <c r="G108" s="54"/>
      <c r="H108" s="67"/>
      <c r="I108" s="260"/>
      <c r="J108" s="489">
        <f t="shared" si="1"/>
        <v>0</v>
      </c>
      <c r="K108" s="312"/>
      <c r="L108" s="368"/>
      <c r="M108" s="6"/>
      <c r="N108" s="6"/>
      <c r="O108" s="6"/>
      <c r="P108" s="6"/>
      <c r="Q108" s="6"/>
      <c r="R108" s="6"/>
      <c r="S108" s="6"/>
      <c r="T108" s="6"/>
    </row>
    <row r="109" spans="1:20" ht="16.5" hidden="1" customHeight="1" x14ac:dyDescent="0.25">
      <c r="A109" s="92"/>
      <c r="B109" s="499" t="s">
        <v>136</v>
      </c>
      <c r="C109" s="52"/>
      <c r="D109" s="53"/>
      <c r="E109" s="1"/>
      <c r="F109" s="54"/>
      <c r="G109" s="54"/>
      <c r="H109" s="67"/>
      <c r="I109" s="260"/>
      <c r="J109" s="489">
        <f t="shared" si="1"/>
        <v>0</v>
      </c>
      <c r="K109" s="312"/>
      <c r="L109" s="368"/>
      <c r="M109" s="6"/>
      <c r="N109" s="6"/>
      <c r="O109" s="6"/>
      <c r="P109" s="6"/>
      <c r="Q109" s="6"/>
      <c r="R109" s="6"/>
      <c r="S109" s="6"/>
      <c r="T109" s="6"/>
    </row>
    <row r="110" spans="1:20" ht="16.5" hidden="1" customHeight="1" x14ac:dyDescent="0.25">
      <c r="A110" s="92"/>
      <c r="B110" s="499"/>
      <c r="C110" s="52"/>
      <c r="D110" s="53"/>
      <c r="E110" s="1"/>
      <c r="F110" s="54"/>
      <c r="G110" s="54"/>
      <c r="H110" s="67"/>
      <c r="I110" s="260"/>
      <c r="J110" s="489">
        <f t="shared" si="1"/>
        <v>0</v>
      </c>
      <c r="K110" s="312"/>
      <c r="L110" s="368"/>
      <c r="M110" s="6"/>
      <c r="N110" s="6"/>
      <c r="O110" s="6"/>
      <c r="P110" s="6"/>
      <c r="Q110" s="6"/>
      <c r="R110" s="6"/>
      <c r="S110" s="6"/>
      <c r="T110" s="6"/>
    </row>
    <row r="111" spans="1:20" ht="16.5" hidden="1" customHeight="1" x14ac:dyDescent="0.25">
      <c r="A111" s="92"/>
      <c r="B111" s="499"/>
      <c r="C111" s="52"/>
      <c r="D111" s="53"/>
      <c r="E111" s="1"/>
      <c r="F111" s="54"/>
      <c r="G111" s="54"/>
      <c r="H111" s="67"/>
      <c r="I111" s="260"/>
      <c r="J111" s="489">
        <f t="shared" si="1"/>
        <v>0</v>
      </c>
      <c r="K111" s="312"/>
      <c r="L111" s="368"/>
      <c r="M111" s="6"/>
      <c r="N111" s="6"/>
      <c r="O111" s="6"/>
      <c r="P111" s="6"/>
      <c r="Q111" s="6"/>
      <c r="R111" s="6"/>
      <c r="S111" s="6"/>
      <c r="T111" s="6"/>
    </row>
    <row r="112" spans="1:20" ht="16.5" hidden="1" customHeight="1" x14ac:dyDescent="0.25">
      <c r="A112" s="92"/>
      <c r="B112" s="499" t="s">
        <v>137</v>
      </c>
      <c r="C112" s="52"/>
      <c r="D112" s="53"/>
      <c r="E112" s="1"/>
      <c r="F112" s="54"/>
      <c r="G112" s="54"/>
      <c r="H112" s="67"/>
      <c r="I112" s="260"/>
      <c r="J112" s="489">
        <f t="shared" si="1"/>
        <v>0</v>
      </c>
      <c r="K112" s="312"/>
      <c r="L112" s="368"/>
      <c r="M112" s="6"/>
      <c r="N112" s="6"/>
      <c r="O112" s="6"/>
      <c r="P112" s="6"/>
      <c r="Q112" s="6"/>
      <c r="R112" s="6"/>
      <c r="S112" s="6"/>
      <c r="T112" s="6"/>
    </row>
    <row r="113" spans="1:20" ht="16.5" hidden="1" customHeight="1" x14ac:dyDescent="0.25">
      <c r="A113" s="92"/>
      <c r="B113" s="499"/>
      <c r="C113" s="52"/>
      <c r="D113" s="53"/>
      <c r="E113" s="1"/>
      <c r="F113" s="54"/>
      <c r="G113" s="54"/>
      <c r="H113" s="67"/>
      <c r="I113" s="260"/>
      <c r="J113" s="489">
        <f t="shared" si="1"/>
        <v>0</v>
      </c>
      <c r="K113" s="312"/>
      <c r="L113" s="368"/>
      <c r="M113" s="6"/>
      <c r="N113" s="6"/>
      <c r="O113" s="6"/>
      <c r="P113" s="6"/>
      <c r="Q113" s="6"/>
      <c r="R113" s="6"/>
      <c r="S113" s="6"/>
      <c r="T113" s="6"/>
    </row>
    <row r="114" spans="1:20" ht="16.5" hidden="1" customHeight="1" x14ac:dyDescent="0.25">
      <c r="A114" s="92"/>
      <c r="B114" s="499"/>
      <c r="C114" s="52"/>
      <c r="D114" s="53"/>
      <c r="E114" s="1"/>
      <c r="F114" s="54"/>
      <c r="G114" s="54"/>
      <c r="H114" s="67"/>
      <c r="I114" s="260"/>
      <c r="J114" s="489">
        <f t="shared" si="1"/>
        <v>0</v>
      </c>
      <c r="K114" s="312"/>
      <c r="L114" s="368"/>
      <c r="M114" s="6"/>
      <c r="N114" s="6"/>
      <c r="O114" s="6"/>
      <c r="P114" s="6"/>
      <c r="Q114" s="6"/>
      <c r="R114" s="6"/>
      <c r="S114" s="6"/>
      <c r="T114" s="6"/>
    </row>
    <row r="115" spans="1:20" ht="16.5" customHeight="1" x14ac:dyDescent="0.25">
      <c r="A115" s="90">
        <v>14</v>
      </c>
      <c r="B115" s="73" t="s">
        <v>22</v>
      </c>
      <c r="C115" s="56"/>
      <c r="D115" s="57"/>
      <c r="E115" s="58"/>
      <c r="F115" s="59"/>
      <c r="G115" s="59"/>
      <c r="H115" s="69"/>
      <c r="I115" s="208"/>
      <c r="J115" s="489">
        <f t="shared" si="1"/>
        <v>0</v>
      </c>
      <c r="K115" s="163"/>
      <c r="L115" s="419"/>
      <c r="M115" s="6"/>
      <c r="N115" s="6"/>
      <c r="O115" s="6"/>
      <c r="P115" s="6"/>
      <c r="Q115" s="6"/>
      <c r="R115" s="6"/>
      <c r="S115" s="6"/>
      <c r="T115" s="6"/>
    </row>
    <row r="116" spans="1:20" ht="16.5" customHeight="1" x14ac:dyDescent="0.25">
      <c r="A116" s="92"/>
      <c r="B116" s="499" t="s">
        <v>134</v>
      </c>
      <c r="C116" s="52" t="s">
        <v>152</v>
      </c>
      <c r="D116" s="53" t="s">
        <v>178</v>
      </c>
      <c r="E116" s="1" t="s">
        <v>149</v>
      </c>
      <c r="F116" s="54">
        <v>40</v>
      </c>
      <c r="G116" s="54">
        <v>40</v>
      </c>
      <c r="H116" s="54">
        <v>40</v>
      </c>
      <c r="I116" s="500">
        <f>H116*1.2</f>
        <v>48</v>
      </c>
      <c r="J116" s="489">
        <f t="shared" si="1"/>
        <v>48</v>
      </c>
      <c r="K116" s="312">
        <f>F116/F116-1</f>
        <v>0</v>
      </c>
      <c r="L116" s="368" t="s">
        <v>150</v>
      </c>
      <c r="M116" s="6"/>
      <c r="N116" s="6"/>
      <c r="O116" s="6"/>
      <c r="P116" s="6"/>
      <c r="Q116" s="6"/>
      <c r="R116" s="6"/>
      <c r="S116" s="6"/>
      <c r="T116" s="6"/>
    </row>
    <row r="117" spans="1:20" ht="16.5" hidden="1" customHeight="1" x14ac:dyDescent="0.25">
      <c r="A117" s="92"/>
      <c r="B117" s="499"/>
      <c r="C117" s="52" t="s">
        <v>145</v>
      </c>
      <c r="D117" s="53" t="s">
        <v>179</v>
      </c>
      <c r="E117" s="1"/>
      <c r="F117" s="54">
        <v>59.83</v>
      </c>
      <c r="G117" s="54">
        <v>59.83</v>
      </c>
      <c r="H117" s="54">
        <v>59.83</v>
      </c>
      <c r="I117" s="500"/>
      <c r="J117" s="489">
        <f t="shared" si="1"/>
        <v>71.795999999999992</v>
      </c>
      <c r="K117" s="312">
        <f>F117/F116-1</f>
        <v>0.49574999999999991</v>
      </c>
      <c r="L117" s="368" t="s">
        <v>151</v>
      </c>
      <c r="M117" s="6"/>
      <c r="N117" s="6"/>
      <c r="O117" s="6"/>
      <c r="P117" s="6"/>
      <c r="Q117" s="6"/>
      <c r="R117" s="6"/>
      <c r="S117" s="6"/>
      <c r="T117" s="6"/>
    </row>
    <row r="118" spans="1:20" ht="16.5" customHeight="1" x14ac:dyDescent="0.25">
      <c r="A118" s="92"/>
      <c r="B118" s="499" t="s">
        <v>136</v>
      </c>
      <c r="C118" s="52" t="s">
        <v>152</v>
      </c>
      <c r="D118" s="53" t="s">
        <v>178</v>
      </c>
      <c r="E118" s="1" t="s">
        <v>149</v>
      </c>
      <c r="F118" s="54">
        <v>186.4</v>
      </c>
      <c r="G118" s="54">
        <v>186.4</v>
      </c>
      <c r="H118" s="67">
        <v>186.4</v>
      </c>
      <c r="I118" s="459">
        <f>H118*1.2</f>
        <v>223.68</v>
      </c>
      <c r="J118" s="489">
        <f t="shared" si="1"/>
        <v>223.68</v>
      </c>
      <c r="K118" s="507">
        <f>F118/F118-1</f>
        <v>0</v>
      </c>
      <c r="L118" s="458" t="s">
        <v>150</v>
      </c>
      <c r="M118" s="6"/>
      <c r="N118" s="6"/>
      <c r="O118" s="6"/>
      <c r="P118" s="6"/>
      <c r="Q118" s="6"/>
      <c r="R118" s="6"/>
      <c r="S118" s="6"/>
      <c r="T118" s="6"/>
    </row>
    <row r="119" spans="1:20" ht="16.5" hidden="1" customHeight="1" x14ac:dyDescent="0.25">
      <c r="A119" s="92"/>
      <c r="B119" s="499"/>
      <c r="C119" s="52"/>
      <c r="D119" s="53"/>
      <c r="E119" s="1"/>
      <c r="F119" s="54"/>
      <c r="G119" s="54"/>
      <c r="H119" s="67"/>
      <c r="I119" s="457"/>
      <c r="J119" s="489">
        <f t="shared" si="1"/>
        <v>0</v>
      </c>
      <c r="K119" s="507"/>
      <c r="L119" s="438"/>
      <c r="M119" s="6"/>
      <c r="N119" s="6"/>
      <c r="O119" s="6"/>
      <c r="P119" s="6"/>
      <c r="Q119" s="6"/>
      <c r="R119" s="6"/>
      <c r="S119" s="6"/>
      <c r="T119" s="6"/>
    </row>
    <row r="120" spans="1:20" ht="16.5" hidden="1" customHeight="1" x14ac:dyDescent="0.25">
      <c r="A120" s="92"/>
      <c r="B120" s="74"/>
      <c r="C120" s="52"/>
      <c r="D120" s="53"/>
      <c r="E120" s="1"/>
      <c r="F120" s="54"/>
      <c r="G120" s="54"/>
      <c r="H120" s="67"/>
      <c r="I120" s="260"/>
      <c r="J120" s="489">
        <f t="shared" si="1"/>
        <v>0</v>
      </c>
      <c r="K120" s="312"/>
      <c r="L120" s="368"/>
      <c r="M120" s="6"/>
      <c r="N120" s="6"/>
      <c r="O120" s="6"/>
      <c r="P120" s="6"/>
      <c r="Q120" s="6"/>
      <c r="R120" s="6"/>
      <c r="S120" s="6"/>
      <c r="T120" s="6"/>
    </row>
    <row r="121" spans="1:20" ht="16.5" hidden="1" customHeight="1" x14ac:dyDescent="0.25">
      <c r="A121" s="92"/>
      <c r="B121" s="74"/>
      <c r="C121" s="52"/>
      <c r="D121" s="53"/>
      <c r="E121" s="1"/>
      <c r="F121" s="54"/>
      <c r="G121" s="54"/>
      <c r="H121" s="67"/>
      <c r="I121" s="260"/>
      <c r="J121" s="489">
        <f t="shared" si="1"/>
        <v>0</v>
      </c>
      <c r="K121" s="312"/>
      <c r="L121" s="368"/>
      <c r="M121" s="6"/>
      <c r="N121" s="6"/>
      <c r="O121" s="6"/>
      <c r="P121" s="6"/>
      <c r="Q121" s="6"/>
      <c r="R121" s="6"/>
      <c r="S121" s="6"/>
      <c r="T121" s="6"/>
    </row>
    <row r="122" spans="1:20" ht="16.5" hidden="1" customHeight="1" x14ac:dyDescent="0.25">
      <c r="A122" s="92"/>
      <c r="B122" s="74"/>
      <c r="C122" s="52"/>
      <c r="D122" s="53"/>
      <c r="E122" s="1"/>
      <c r="F122" s="54"/>
      <c r="G122" s="54"/>
      <c r="H122" s="67"/>
      <c r="I122" s="260"/>
      <c r="J122" s="489">
        <f t="shared" si="1"/>
        <v>0</v>
      </c>
      <c r="K122" s="312"/>
      <c r="L122" s="368"/>
      <c r="M122" s="6"/>
      <c r="N122" s="6"/>
      <c r="O122" s="6"/>
      <c r="P122" s="6"/>
      <c r="Q122" s="6"/>
      <c r="R122" s="6"/>
      <c r="S122" s="6"/>
      <c r="T122" s="6"/>
    </row>
    <row r="123" spans="1:20" ht="16.5" hidden="1" customHeight="1" x14ac:dyDescent="0.25">
      <c r="A123" s="92"/>
      <c r="B123" s="74"/>
      <c r="C123" s="52"/>
      <c r="D123" s="53"/>
      <c r="E123" s="1"/>
      <c r="F123" s="54"/>
      <c r="G123" s="54"/>
      <c r="H123" s="67"/>
      <c r="I123" s="260"/>
      <c r="J123" s="489">
        <f t="shared" si="1"/>
        <v>0</v>
      </c>
      <c r="K123" s="312"/>
      <c r="L123" s="368"/>
      <c r="M123" s="6"/>
      <c r="N123" s="6"/>
      <c r="O123" s="6"/>
      <c r="P123" s="6"/>
      <c r="Q123" s="6"/>
      <c r="R123" s="6"/>
      <c r="S123" s="6"/>
      <c r="T123" s="6"/>
    </row>
    <row r="124" spans="1:20" ht="16.5" hidden="1" customHeight="1" x14ac:dyDescent="0.25">
      <c r="A124" s="92"/>
      <c r="B124" s="74"/>
      <c r="C124" s="52"/>
      <c r="D124" s="53"/>
      <c r="E124" s="1"/>
      <c r="F124" s="54"/>
      <c r="G124" s="54"/>
      <c r="H124" s="67"/>
      <c r="I124" s="260"/>
      <c r="J124" s="489">
        <f t="shared" si="1"/>
        <v>0</v>
      </c>
      <c r="K124" s="312"/>
      <c r="L124" s="368"/>
      <c r="M124" s="6"/>
      <c r="N124" s="6"/>
      <c r="O124" s="6"/>
      <c r="P124" s="6"/>
      <c r="Q124" s="6"/>
      <c r="R124" s="6"/>
      <c r="S124" s="6"/>
      <c r="T124" s="6"/>
    </row>
    <row r="125" spans="1:20" ht="16.5" hidden="1" customHeight="1" x14ac:dyDescent="0.25">
      <c r="A125" s="92"/>
      <c r="B125" s="74"/>
      <c r="C125" s="52"/>
      <c r="D125" s="53"/>
      <c r="E125" s="1"/>
      <c r="F125" s="54"/>
      <c r="G125" s="54"/>
      <c r="H125" s="67"/>
      <c r="I125" s="260"/>
      <c r="J125" s="489">
        <f t="shared" si="1"/>
        <v>0</v>
      </c>
      <c r="K125" s="312"/>
      <c r="L125" s="368"/>
      <c r="M125" s="6"/>
      <c r="N125" s="6"/>
      <c r="O125" s="6"/>
      <c r="P125" s="6"/>
      <c r="Q125" s="6"/>
      <c r="R125" s="6"/>
      <c r="S125" s="6"/>
      <c r="T125" s="6"/>
    </row>
    <row r="126" spans="1:20" ht="16.5" customHeight="1" x14ac:dyDescent="0.25">
      <c r="A126" s="90">
        <v>15</v>
      </c>
      <c r="B126" s="73" t="s">
        <v>23</v>
      </c>
      <c r="C126" s="56"/>
      <c r="D126" s="57"/>
      <c r="E126" s="58"/>
      <c r="F126" s="59"/>
      <c r="G126" s="59"/>
      <c r="H126" s="69"/>
      <c r="I126" s="208"/>
      <c r="J126" s="489">
        <f t="shared" si="1"/>
        <v>0</v>
      </c>
      <c r="K126" s="163"/>
      <c r="L126" s="419"/>
      <c r="M126" s="6"/>
      <c r="N126" s="6"/>
      <c r="O126" s="6"/>
      <c r="P126" s="6"/>
      <c r="Q126" s="6"/>
      <c r="R126" s="6"/>
      <c r="S126" s="6"/>
      <c r="T126" s="6"/>
    </row>
    <row r="127" spans="1:20" ht="16.5" customHeight="1" x14ac:dyDescent="0.25">
      <c r="A127" s="92"/>
      <c r="B127" s="499" t="s">
        <v>133</v>
      </c>
      <c r="C127" s="52" t="s">
        <v>145</v>
      </c>
      <c r="D127" s="53" t="s">
        <v>180</v>
      </c>
      <c r="E127" s="1"/>
      <c r="F127" s="54">
        <v>15.48</v>
      </c>
      <c r="G127" s="54">
        <v>15.48</v>
      </c>
      <c r="H127" s="67">
        <v>15.48</v>
      </c>
      <c r="I127" s="363">
        <f>H127*1.2</f>
        <v>18.576000000000001</v>
      </c>
      <c r="J127" s="489">
        <f t="shared" si="1"/>
        <v>18.576000000000001</v>
      </c>
      <c r="K127" s="312">
        <f>F127/F127-1</f>
        <v>0</v>
      </c>
      <c r="L127" s="368" t="s">
        <v>150</v>
      </c>
      <c r="M127" s="6"/>
      <c r="N127" s="6"/>
      <c r="O127" s="6"/>
      <c r="P127" s="6"/>
      <c r="Q127" s="6"/>
      <c r="R127" s="6"/>
      <c r="S127" s="6"/>
      <c r="T127" s="6"/>
    </row>
    <row r="128" spans="1:20" ht="16.5" hidden="1" customHeight="1" x14ac:dyDescent="0.25">
      <c r="A128" s="92"/>
      <c r="B128" s="499"/>
      <c r="C128" s="52"/>
      <c r="D128" s="53"/>
      <c r="E128" s="1"/>
      <c r="F128" s="54"/>
      <c r="G128" s="54"/>
      <c r="H128" s="67"/>
      <c r="I128" s="363"/>
      <c r="J128" s="489">
        <f t="shared" si="1"/>
        <v>0</v>
      </c>
      <c r="K128" s="312"/>
      <c r="L128" s="368"/>
      <c r="M128" s="6"/>
      <c r="N128" s="6"/>
      <c r="O128" s="6"/>
      <c r="P128" s="6"/>
      <c r="Q128" s="6"/>
      <c r="R128" s="6"/>
      <c r="S128" s="6"/>
      <c r="T128" s="6"/>
    </row>
    <row r="129" spans="1:20" ht="16.5" customHeight="1" x14ac:dyDescent="0.25">
      <c r="A129" s="252"/>
      <c r="B129" s="501" t="s">
        <v>134</v>
      </c>
      <c r="C129" s="60" t="s">
        <v>152</v>
      </c>
      <c r="D129" s="61" t="s">
        <v>181</v>
      </c>
      <c r="E129" s="62" t="s">
        <v>149</v>
      </c>
      <c r="F129" s="63">
        <v>37.25</v>
      </c>
      <c r="G129" s="63">
        <v>37.25</v>
      </c>
      <c r="H129" s="68">
        <v>37.25</v>
      </c>
      <c r="I129" s="364">
        <f>H129*1.2</f>
        <v>44.699999999999996</v>
      </c>
      <c r="J129" s="489">
        <f t="shared" si="1"/>
        <v>44.699999999999996</v>
      </c>
      <c r="K129" s="164">
        <f>H129/H129-1</f>
        <v>0</v>
      </c>
      <c r="L129" s="423" t="s">
        <v>150</v>
      </c>
      <c r="M129" s="6"/>
      <c r="N129" s="6"/>
      <c r="O129" s="6"/>
      <c r="P129" s="6"/>
      <c r="Q129" s="6"/>
      <c r="R129" s="6"/>
      <c r="S129" s="6"/>
      <c r="T129" s="6"/>
    </row>
    <row r="130" spans="1:20" ht="16.5" hidden="1" customHeight="1" x14ac:dyDescent="0.25">
      <c r="A130" s="252"/>
      <c r="B130" s="501"/>
      <c r="C130" s="60"/>
      <c r="D130" s="61"/>
      <c r="E130" s="62"/>
      <c r="F130" s="63"/>
      <c r="G130" s="63"/>
      <c r="H130" s="68"/>
      <c r="I130" s="364"/>
      <c r="J130" s="489">
        <f t="shared" si="1"/>
        <v>0</v>
      </c>
      <c r="K130" s="164"/>
      <c r="L130" s="423"/>
      <c r="M130" s="6"/>
      <c r="N130" s="6"/>
      <c r="O130" s="6"/>
      <c r="P130" s="6"/>
      <c r="Q130" s="6"/>
      <c r="R130" s="6"/>
      <c r="S130" s="6"/>
      <c r="T130" s="6"/>
    </row>
    <row r="131" spans="1:20" ht="16.5" customHeight="1" x14ac:dyDescent="0.25">
      <c r="A131" s="92"/>
      <c r="B131" s="499" t="s">
        <v>136</v>
      </c>
      <c r="C131" s="52" t="s">
        <v>152</v>
      </c>
      <c r="D131" s="53" t="s">
        <v>181</v>
      </c>
      <c r="E131" s="1" t="s">
        <v>149</v>
      </c>
      <c r="F131" s="54">
        <v>152.55000000000001</v>
      </c>
      <c r="G131" s="54">
        <v>152.55000000000001</v>
      </c>
      <c r="H131" s="67">
        <v>152.55000000000001</v>
      </c>
      <c r="I131" s="363">
        <f>H131*1.2</f>
        <v>183.06</v>
      </c>
      <c r="J131" s="489">
        <f t="shared" si="1"/>
        <v>183.06</v>
      </c>
      <c r="K131" s="312">
        <f>G131/G131-1</f>
        <v>0</v>
      </c>
      <c r="L131" s="368" t="s">
        <v>150</v>
      </c>
      <c r="M131" s="6"/>
      <c r="N131" s="6"/>
      <c r="O131" s="6"/>
      <c r="P131" s="6"/>
      <c r="Q131" s="6"/>
      <c r="R131" s="6"/>
      <c r="S131" s="6"/>
      <c r="T131" s="6"/>
    </row>
    <row r="132" spans="1:20" ht="16.5" hidden="1" customHeight="1" x14ac:dyDescent="0.25">
      <c r="A132" s="92"/>
      <c r="B132" s="499"/>
      <c r="C132" s="52"/>
      <c r="D132" s="53"/>
      <c r="E132" s="1"/>
      <c r="F132" s="54"/>
      <c r="G132" s="54"/>
      <c r="H132" s="67"/>
      <c r="I132" s="363"/>
      <c r="J132" s="489">
        <f t="shared" si="1"/>
        <v>0</v>
      </c>
      <c r="K132" s="312"/>
      <c r="L132" s="368"/>
      <c r="M132" s="6"/>
      <c r="N132" s="6"/>
      <c r="O132" s="6"/>
      <c r="P132" s="6"/>
      <c r="Q132" s="6"/>
      <c r="R132" s="6"/>
      <c r="S132" s="6"/>
      <c r="T132" s="6"/>
    </row>
    <row r="133" spans="1:20" ht="16.5" customHeight="1" x14ac:dyDescent="0.25">
      <c r="A133" s="90">
        <v>16</v>
      </c>
      <c r="B133" s="73" t="s">
        <v>184</v>
      </c>
      <c r="C133" s="56"/>
      <c r="D133" s="57"/>
      <c r="E133" s="58"/>
      <c r="F133" s="59"/>
      <c r="G133" s="59"/>
      <c r="H133" s="69"/>
      <c r="I133" s="208"/>
      <c r="J133" s="489">
        <f t="shared" si="1"/>
        <v>0</v>
      </c>
      <c r="K133" s="163"/>
      <c r="L133" s="419"/>
      <c r="M133" s="6"/>
      <c r="N133" s="6"/>
      <c r="O133" s="6"/>
      <c r="P133" s="6"/>
      <c r="Q133" s="6"/>
      <c r="R133" s="6"/>
      <c r="S133" s="6"/>
      <c r="T133" s="6"/>
    </row>
    <row r="134" spans="1:20" ht="16.5" customHeight="1" x14ac:dyDescent="0.25">
      <c r="A134" s="92"/>
      <c r="B134" s="499" t="s">
        <v>133</v>
      </c>
      <c r="C134" s="52" t="s">
        <v>145</v>
      </c>
      <c r="D134" s="53" t="s">
        <v>183</v>
      </c>
      <c r="E134" s="1"/>
      <c r="F134" s="54">
        <v>17.670000000000002</v>
      </c>
      <c r="G134" s="54">
        <v>17.670000000000002</v>
      </c>
      <c r="H134" s="54">
        <v>17.670000000000002</v>
      </c>
      <c r="I134" s="260">
        <f>H134*1.2</f>
        <v>21.204000000000001</v>
      </c>
      <c r="J134" s="489">
        <f t="shared" ref="J134:J189" si="2">F134*1.2</f>
        <v>21.204000000000001</v>
      </c>
      <c r="K134" s="312">
        <f>F134/I134-1</f>
        <v>-0.16666666666666663</v>
      </c>
      <c r="L134" s="368" t="s">
        <v>150</v>
      </c>
      <c r="M134" s="6"/>
      <c r="N134" s="6"/>
      <c r="O134" s="6"/>
      <c r="P134" s="6"/>
      <c r="Q134" s="6"/>
      <c r="R134" s="6"/>
      <c r="S134" s="6"/>
      <c r="T134" s="6"/>
    </row>
    <row r="135" spans="1:20" ht="16.5" hidden="1" customHeight="1" x14ac:dyDescent="0.25">
      <c r="A135" s="92"/>
      <c r="B135" s="499"/>
      <c r="C135" s="52"/>
      <c r="D135" s="53"/>
      <c r="E135" s="1"/>
      <c r="F135" s="54"/>
      <c r="G135" s="54"/>
      <c r="H135" s="54"/>
      <c r="I135" s="260"/>
      <c r="J135" s="489">
        <f t="shared" si="2"/>
        <v>0</v>
      </c>
      <c r="K135" s="312"/>
      <c r="L135" s="368"/>
      <c r="M135" s="6"/>
      <c r="N135" s="6"/>
      <c r="O135" s="6"/>
      <c r="P135" s="6"/>
      <c r="Q135" s="6"/>
      <c r="R135" s="6"/>
      <c r="S135" s="6"/>
      <c r="T135" s="6"/>
    </row>
    <row r="136" spans="1:20" ht="16.5" customHeight="1" x14ac:dyDescent="0.25">
      <c r="A136" s="92"/>
      <c r="B136" s="501" t="s">
        <v>134</v>
      </c>
      <c r="C136" s="52" t="s">
        <v>152</v>
      </c>
      <c r="D136" s="53" t="s">
        <v>182</v>
      </c>
      <c r="E136" s="1" t="s">
        <v>149</v>
      </c>
      <c r="F136" s="54">
        <v>40.85</v>
      </c>
      <c r="G136" s="54">
        <v>40.85</v>
      </c>
      <c r="H136" s="54">
        <v>40.85</v>
      </c>
      <c r="I136" s="500">
        <f>H136*1.2</f>
        <v>49.02</v>
      </c>
      <c r="J136" s="489">
        <f t="shared" si="2"/>
        <v>49.02</v>
      </c>
      <c r="K136" s="312">
        <f>G136/F136-1</f>
        <v>0</v>
      </c>
      <c r="L136" s="368" t="s">
        <v>150</v>
      </c>
      <c r="M136" s="6"/>
      <c r="N136" s="6"/>
      <c r="O136" s="6"/>
      <c r="P136" s="6"/>
      <c r="Q136" s="6"/>
      <c r="R136" s="6"/>
      <c r="S136" s="6"/>
      <c r="T136" s="6"/>
    </row>
    <row r="137" spans="1:20" ht="16.5" hidden="1" customHeight="1" x14ac:dyDescent="0.25">
      <c r="A137" s="92"/>
      <c r="B137" s="501"/>
      <c r="C137" s="52" t="s">
        <v>145</v>
      </c>
      <c r="D137" s="53" t="s">
        <v>183</v>
      </c>
      <c r="E137" s="1"/>
      <c r="F137" s="54">
        <v>56.54</v>
      </c>
      <c r="G137" s="54">
        <v>56.54</v>
      </c>
      <c r="H137" s="54">
        <v>56.54</v>
      </c>
      <c r="I137" s="500"/>
      <c r="J137" s="489">
        <f t="shared" si="2"/>
        <v>67.847999999999999</v>
      </c>
      <c r="K137" s="312">
        <f>F137/F136-1</f>
        <v>0.38408812729498165</v>
      </c>
      <c r="L137" s="368" t="s">
        <v>151</v>
      </c>
      <c r="M137" s="6"/>
      <c r="N137" s="6"/>
      <c r="O137" s="6"/>
      <c r="P137" s="6"/>
      <c r="Q137" s="6"/>
      <c r="R137" s="6"/>
      <c r="S137" s="6"/>
      <c r="T137" s="6"/>
    </row>
    <row r="138" spans="1:20" ht="16.5" customHeight="1" x14ac:dyDescent="0.25">
      <c r="A138" s="90">
        <v>17</v>
      </c>
      <c r="B138" s="73" t="s">
        <v>24</v>
      </c>
      <c r="C138" s="56"/>
      <c r="D138" s="57"/>
      <c r="E138" s="58"/>
      <c r="F138" s="59"/>
      <c r="G138" s="59"/>
      <c r="H138" s="69"/>
      <c r="I138" s="208"/>
      <c r="J138" s="489">
        <f t="shared" si="2"/>
        <v>0</v>
      </c>
      <c r="K138" s="163"/>
      <c r="L138" s="419"/>
      <c r="M138" s="6"/>
      <c r="N138" s="6"/>
      <c r="O138" s="6"/>
      <c r="P138" s="6"/>
      <c r="Q138" s="6"/>
      <c r="R138" s="6"/>
      <c r="S138" s="6"/>
      <c r="T138" s="6"/>
    </row>
    <row r="139" spans="1:20" ht="16.5" customHeight="1" x14ac:dyDescent="0.25">
      <c r="A139" s="92"/>
      <c r="B139" s="499" t="s">
        <v>137</v>
      </c>
      <c r="C139" s="52" t="s">
        <v>157</v>
      </c>
      <c r="D139" s="53"/>
      <c r="E139" s="1"/>
      <c r="F139" s="54">
        <v>3</v>
      </c>
      <c r="G139" s="54">
        <v>3</v>
      </c>
      <c r="H139" s="67">
        <v>3</v>
      </c>
      <c r="I139" s="500">
        <f>H139*1.2</f>
        <v>3.5999999999999996</v>
      </c>
      <c r="J139" s="489">
        <f t="shared" si="2"/>
        <v>3.5999999999999996</v>
      </c>
      <c r="K139" s="312">
        <f>F139/F139-1</f>
        <v>0</v>
      </c>
      <c r="L139" s="368" t="s">
        <v>150</v>
      </c>
      <c r="M139" s="6"/>
      <c r="N139" s="6"/>
      <c r="O139" s="6"/>
      <c r="P139" s="6"/>
      <c r="Q139" s="6"/>
      <c r="R139" s="6"/>
      <c r="S139" s="6"/>
      <c r="T139" s="6"/>
    </row>
    <row r="140" spans="1:20" ht="16.5" hidden="1" customHeight="1" x14ac:dyDescent="0.25">
      <c r="A140" s="92"/>
      <c r="B140" s="499"/>
      <c r="C140" s="52" t="s">
        <v>145</v>
      </c>
      <c r="D140" s="80" t="s">
        <v>185</v>
      </c>
      <c r="E140" s="1"/>
      <c r="F140" s="54">
        <v>9</v>
      </c>
      <c r="G140" s="54">
        <v>9</v>
      </c>
      <c r="H140" s="67">
        <v>9</v>
      </c>
      <c r="I140" s="500"/>
      <c r="J140" s="489">
        <f t="shared" si="2"/>
        <v>10.799999999999999</v>
      </c>
      <c r="K140" s="312">
        <f>F140/F139-1</f>
        <v>2</v>
      </c>
      <c r="L140" s="368" t="s">
        <v>151</v>
      </c>
      <c r="M140" s="6"/>
      <c r="N140" s="6"/>
      <c r="O140" s="6"/>
      <c r="P140" s="6"/>
      <c r="Q140" s="6"/>
      <c r="R140" s="6"/>
      <c r="S140" s="6"/>
      <c r="T140" s="6"/>
    </row>
    <row r="141" spans="1:20" ht="16.5" customHeight="1" x14ac:dyDescent="0.25">
      <c r="A141" s="90">
        <v>18</v>
      </c>
      <c r="B141" s="73" t="s">
        <v>25</v>
      </c>
      <c r="C141" s="56"/>
      <c r="D141" s="57"/>
      <c r="E141" s="58"/>
      <c r="F141" s="59"/>
      <c r="G141" s="59"/>
      <c r="H141" s="69"/>
      <c r="I141" s="208"/>
      <c r="J141" s="489">
        <f t="shared" si="2"/>
        <v>0</v>
      </c>
      <c r="K141" s="163"/>
      <c r="L141" s="419"/>
      <c r="M141" s="6"/>
      <c r="N141" s="6"/>
      <c r="O141" s="6"/>
      <c r="P141" s="6"/>
      <c r="Q141" s="6"/>
      <c r="R141" s="6"/>
      <c r="S141" s="6"/>
      <c r="T141" s="6"/>
    </row>
    <row r="142" spans="1:20" ht="16.5" customHeight="1" x14ac:dyDescent="0.25">
      <c r="A142" s="92"/>
      <c r="B142" s="499" t="s">
        <v>137</v>
      </c>
      <c r="C142" s="52" t="s">
        <v>157</v>
      </c>
      <c r="D142" s="53"/>
      <c r="E142" s="1"/>
      <c r="F142" s="54">
        <v>4.5</v>
      </c>
      <c r="G142" s="54">
        <v>4.5</v>
      </c>
      <c r="H142" s="67">
        <v>4.5</v>
      </c>
      <c r="I142" s="500">
        <f>H142*1.2</f>
        <v>5.3999999999999995</v>
      </c>
      <c r="J142" s="489">
        <f t="shared" si="2"/>
        <v>5.3999999999999995</v>
      </c>
      <c r="K142" s="312">
        <f>F142/F142-1</f>
        <v>0</v>
      </c>
      <c r="L142" s="368" t="s">
        <v>150</v>
      </c>
      <c r="M142" s="6"/>
      <c r="N142" s="6"/>
      <c r="O142" s="6"/>
      <c r="P142" s="6"/>
      <c r="Q142" s="6"/>
      <c r="R142" s="6"/>
      <c r="S142" s="6"/>
      <c r="T142" s="6"/>
    </row>
    <row r="143" spans="1:20" ht="16.5" hidden="1" customHeight="1" x14ac:dyDescent="0.25">
      <c r="A143" s="92"/>
      <c r="B143" s="499"/>
      <c r="C143" s="52" t="s">
        <v>152</v>
      </c>
      <c r="D143" s="53" t="s">
        <v>186</v>
      </c>
      <c r="E143" s="1" t="s">
        <v>169</v>
      </c>
      <c r="F143" s="54">
        <v>9.5500000000000007</v>
      </c>
      <c r="G143" s="54">
        <v>9.5500000000000007</v>
      </c>
      <c r="H143" s="67">
        <v>9.5500000000000007</v>
      </c>
      <c r="I143" s="500"/>
      <c r="J143" s="489">
        <f t="shared" si="2"/>
        <v>11.46</v>
      </c>
      <c r="K143" s="312">
        <f>F143/F142-1</f>
        <v>1.1222222222222222</v>
      </c>
      <c r="L143" s="368" t="s">
        <v>151</v>
      </c>
      <c r="M143" s="6"/>
      <c r="N143" s="6"/>
      <c r="O143" s="6"/>
      <c r="P143" s="6"/>
      <c r="Q143" s="6"/>
      <c r="R143" s="6"/>
      <c r="S143" s="6"/>
      <c r="T143" s="6"/>
    </row>
    <row r="144" spans="1:20" s="77" customFormat="1" ht="16.5" hidden="1" customHeight="1" x14ac:dyDescent="0.25">
      <c r="A144" s="92"/>
      <c r="B144" s="499"/>
      <c r="C144" s="52" t="s">
        <v>145</v>
      </c>
      <c r="D144" s="75" t="s">
        <v>187</v>
      </c>
      <c r="E144" s="76"/>
      <c r="F144" s="54">
        <v>16.75</v>
      </c>
      <c r="G144" s="54">
        <v>16.75</v>
      </c>
      <c r="H144" s="54">
        <v>16.75</v>
      </c>
      <c r="I144" s="500"/>
      <c r="J144" s="489">
        <f t="shared" si="2"/>
        <v>20.099999999999998</v>
      </c>
      <c r="K144" s="312">
        <f>F144/F142-1</f>
        <v>2.7222222222222223</v>
      </c>
      <c r="L144" s="368" t="s">
        <v>151</v>
      </c>
      <c r="M144" s="78"/>
      <c r="N144" s="78"/>
      <c r="O144" s="78"/>
      <c r="P144" s="78"/>
      <c r="Q144" s="78"/>
      <c r="R144" s="78"/>
      <c r="S144" s="78"/>
      <c r="T144" s="78"/>
    </row>
    <row r="145" spans="1:20" ht="16.5" customHeight="1" x14ac:dyDescent="0.25">
      <c r="A145" s="90">
        <v>19</v>
      </c>
      <c r="B145" s="73" t="s">
        <v>26</v>
      </c>
      <c r="C145" s="56"/>
      <c r="D145" s="57"/>
      <c r="E145" s="58"/>
      <c r="F145" s="59"/>
      <c r="G145" s="59"/>
      <c r="H145" s="69"/>
      <c r="I145" s="208"/>
      <c r="J145" s="489">
        <f t="shared" si="2"/>
        <v>0</v>
      </c>
      <c r="K145" s="163"/>
      <c r="L145" s="419"/>
      <c r="M145" s="6"/>
      <c r="N145" s="6"/>
      <c r="O145" s="6"/>
      <c r="P145" s="6"/>
      <c r="Q145" s="6"/>
      <c r="R145" s="6"/>
      <c r="S145" s="6"/>
      <c r="T145" s="6"/>
    </row>
    <row r="146" spans="1:20" ht="16.5" customHeight="1" x14ac:dyDescent="0.25">
      <c r="A146" s="92"/>
      <c r="B146" s="499" t="s">
        <v>137</v>
      </c>
      <c r="C146" s="52" t="s">
        <v>157</v>
      </c>
      <c r="D146" s="53"/>
      <c r="E146" s="1"/>
      <c r="F146" s="54">
        <v>6.5</v>
      </c>
      <c r="G146" s="54">
        <v>6.5</v>
      </c>
      <c r="H146" s="54">
        <v>6.5</v>
      </c>
      <c r="I146" s="500">
        <f>H146*1.2</f>
        <v>7.8</v>
      </c>
      <c r="J146" s="489">
        <f t="shared" si="2"/>
        <v>7.8</v>
      </c>
      <c r="K146" s="312">
        <f>F146/F146-1</f>
        <v>0</v>
      </c>
      <c r="L146" s="368" t="s">
        <v>150</v>
      </c>
      <c r="M146" s="6"/>
      <c r="N146" s="6"/>
      <c r="O146" s="6"/>
      <c r="P146" s="6"/>
      <c r="Q146" s="6"/>
      <c r="R146" s="6"/>
      <c r="S146" s="6"/>
      <c r="T146" s="6"/>
    </row>
    <row r="147" spans="1:20" ht="16.5" hidden="1" customHeight="1" x14ac:dyDescent="0.25">
      <c r="A147" s="92"/>
      <c r="B147" s="499"/>
      <c r="C147" s="52" t="s">
        <v>152</v>
      </c>
      <c r="D147" s="53" t="s">
        <v>186</v>
      </c>
      <c r="E147" s="1" t="s">
        <v>149</v>
      </c>
      <c r="F147" s="54">
        <v>9.5500000000000007</v>
      </c>
      <c r="G147" s="54">
        <v>9.5500000000000007</v>
      </c>
      <c r="H147" s="54">
        <v>9.5500000000000007</v>
      </c>
      <c r="I147" s="500"/>
      <c r="J147" s="489">
        <f t="shared" si="2"/>
        <v>11.46</v>
      </c>
      <c r="K147" s="312"/>
      <c r="L147" s="368" t="s">
        <v>151</v>
      </c>
      <c r="M147" s="6"/>
      <c r="N147" s="6"/>
      <c r="O147" s="6"/>
      <c r="P147" s="6"/>
      <c r="Q147" s="6"/>
      <c r="R147" s="6"/>
      <c r="S147" s="6"/>
      <c r="T147" s="6"/>
    </row>
    <row r="148" spans="1:20" ht="16.5" hidden="1" customHeight="1" x14ac:dyDescent="0.25">
      <c r="A148" s="92"/>
      <c r="B148" s="499"/>
      <c r="C148" s="79" t="s">
        <v>145</v>
      </c>
      <c r="D148" s="80" t="s">
        <v>188</v>
      </c>
      <c r="E148" s="1"/>
      <c r="F148" s="54">
        <v>24.82</v>
      </c>
      <c r="G148" s="54">
        <v>24.82</v>
      </c>
      <c r="H148" s="54">
        <v>24.82</v>
      </c>
      <c r="I148" s="500"/>
      <c r="J148" s="489">
        <f t="shared" si="2"/>
        <v>29.783999999999999</v>
      </c>
      <c r="K148" s="312"/>
      <c r="L148" s="368" t="s">
        <v>151</v>
      </c>
      <c r="M148" s="6"/>
      <c r="N148" s="6"/>
      <c r="O148" s="6"/>
      <c r="P148" s="6"/>
      <c r="Q148" s="6"/>
      <c r="R148" s="6"/>
      <c r="S148" s="6"/>
      <c r="T148" s="6"/>
    </row>
    <row r="149" spans="1:20" ht="16.5" customHeight="1" x14ac:dyDescent="0.25">
      <c r="A149" s="90">
        <v>20</v>
      </c>
      <c r="B149" s="82" t="s">
        <v>27</v>
      </c>
      <c r="C149" s="83"/>
      <c r="D149" s="57"/>
      <c r="E149" s="58"/>
      <c r="F149" s="59"/>
      <c r="G149" s="59"/>
      <c r="H149" s="69"/>
      <c r="I149" s="208"/>
      <c r="J149" s="489">
        <f t="shared" si="2"/>
        <v>0</v>
      </c>
      <c r="K149" s="163"/>
      <c r="L149" s="419"/>
      <c r="M149" s="6"/>
      <c r="N149" s="6"/>
      <c r="O149" s="6"/>
      <c r="P149" s="6"/>
      <c r="Q149" s="6"/>
      <c r="R149" s="6"/>
      <c r="S149" s="6"/>
      <c r="T149" s="6"/>
    </row>
    <row r="150" spans="1:20" ht="16.5" customHeight="1" x14ac:dyDescent="0.25">
      <c r="A150" s="92"/>
      <c r="B150" s="499" t="s">
        <v>137</v>
      </c>
      <c r="C150" s="81" t="s">
        <v>157</v>
      </c>
      <c r="D150" s="53"/>
      <c r="E150" s="1"/>
      <c r="F150" s="54">
        <v>5.5</v>
      </c>
      <c r="G150" s="54">
        <v>5.5</v>
      </c>
      <c r="H150" s="67">
        <v>5.5</v>
      </c>
      <c r="I150" s="260">
        <f>H150*1.2</f>
        <v>6.6</v>
      </c>
      <c r="J150" s="489">
        <f t="shared" si="2"/>
        <v>6.6</v>
      </c>
      <c r="K150" s="312">
        <f>H150/H150-1</f>
        <v>0</v>
      </c>
      <c r="L150" s="368" t="s">
        <v>150</v>
      </c>
      <c r="M150" s="6"/>
      <c r="N150" s="6"/>
      <c r="O150" s="6"/>
      <c r="P150" s="6"/>
      <c r="Q150" s="6"/>
      <c r="R150" s="6"/>
      <c r="S150" s="6"/>
      <c r="T150" s="6"/>
    </row>
    <row r="151" spans="1:20" ht="16.5" hidden="1" customHeight="1" x14ac:dyDescent="0.25">
      <c r="A151" s="92"/>
      <c r="B151" s="499"/>
      <c r="C151" s="81"/>
      <c r="D151" s="53"/>
      <c r="E151" s="1"/>
      <c r="F151" s="54"/>
      <c r="G151" s="54"/>
      <c r="H151" s="67"/>
      <c r="I151" s="260"/>
      <c r="J151" s="489">
        <f t="shared" si="2"/>
        <v>0</v>
      </c>
      <c r="K151" s="312"/>
      <c r="L151" s="368"/>
      <c r="M151" s="6"/>
      <c r="N151" s="6"/>
      <c r="O151" s="6"/>
      <c r="P151" s="6"/>
      <c r="Q151" s="6"/>
      <c r="R151" s="6"/>
      <c r="S151" s="6"/>
      <c r="T151" s="6"/>
    </row>
    <row r="152" spans="1:20" ht="16.5" customHeight="1" x14ac:dyDescent="0.25">
      <c r="A152" s="90">
        <v>21</v>
      </c>
      <c r="B152" s="73" t="s">
        <v>28</v>
      </c>
      <c r="C152" s="56"/>
      <c r="D152" s="57"/>
      <c r="E152" s="58"/>
      <c r="F152" s="59"/>
      <c r="G152" s="59"/>
      <c r="H152" s="69"/>
      <c r="I152" s="208"/>
      <c r="J152" s="489">
        <f t="shared" si="2"/>
        <v>0</v>
      </c>
      <c r="K152" s="163"/>
      <c r="L152" s="419"/>
      <c r="M152" s="6"/>
      <c r="N152" s="6"/>
      <c r="O152" s="6"/>
      <c r="P152" s="6"/>
      <c r="Q152" s="6"/>
      <c r="R152" s="6"/>
      <c r="S152" s="6"/>
      <c r="T152" s="6"/>
    </row>
    <row r="153" spans="1:20" ht="16.5" customHeight="1" x14ac:dyDescent="0.25">
      <c r="A153" s="252"/>
      <c r="B153" s="501" t="s">
        <v>133</v>
      </c>
      <c r="C153" s="60" t="s">
        <v>157</v>
      </c>
      <c r="D153" s="61"/>
      <c r="E153" s="62"/>
      <c r="F153" s="63">
        <v>14.3</v>
      </c>
      <c r="G153" s="63">
        <v>14.3</v>
      </c>
      <c r="H153" s="68">
        <v>14.3</v>
      </c>
      <c r="I153" s="364">
        <f>H153*1.2</f>
        <v>17.16</v>
      </c>
      <c r="J153" s="489">
        <f t="shared" si="2"/>
        <v>17.16</v>
      </c>
      <c r="K153" s="164">
        <f>H153/H153-1</f>
        <v>0</v>
      </c>
      <c r="L153" s="423" t="s">
        <v>150</v>
      </c>
      <c r="M153" s="6"/>
      <c r="N153" s="6"/>
      <c r="O153" s="6"/>
      <c r="P153" s="6"/>
      <c r="Q153" s="6"/>
      <c r="R153" s="6"/>
      <c r="S153" s="6"/>
      <c r="T153" s="6"/>
    </row>
    <row r="154" spans="1:20" ht="16.5" hidden="1" customHeight="1" x14ac:dyDescent="0.25">
      <c r="A154" s="252"/>
      <c r="B154" s="501"/>
      <c r="C154" s="60"/>
      <c r="D154" s="61"/>
      <c r="E154" s="62"/>
      <c r="F154" s="63"/>
      <c r="G154" s="63"/>
      <c r="H154" s="68"/>
      <c r="I154" s="364"/>
      <c r="J154" s="489">
        <f t="shared" si="2"/>
        <v>0</v>
      </c>
      <c r="K154" s="164"/>
      <c r="L154" s="423"/>
      <c r="M154" s="6"/>
      <c r="N154" s="6"/>
      <c r="O154" s="6"/>
      <c r="P154" s="6"/>
      <c r="Q154" s="6"/>
      <c r="R154" s="6"/>
      <c r="S154" s="6"/>
      <c r="T154" s="6"/>
    </row>
    <row r="155" spans="1:20" ht="16.5" customHeight="1" x14ac:dyDescent="0.25">
      <c r="A155" s="252"/>
      <c r="B155" s="501" t="s">
        <v>134</v>
      </c>
      <c r="C155" s="60" t="s">
        <v>145</v>
      </c>
      <c r="D155" s="61" t="s">
        <v>189</v>
      </c>
      <c r="E155" s="62"/>
      <c r="F155" s="63">
        <v>45.21</v>
      </c>
      <c r="G155" s="63">
        <v>45.21</v>
      </c>
      <c r="H155" s="68">
        <v>45.21</v>
      </c>
      <c r="I155" s="364">
        <f>H155*1.2</f>
        <v>54.252000000000002</v>
      </c>
      <c r="J155" s="489">
        <f t="shared" si="2"/>
        <v>54.252000000000002</v>
      </c>
      <c r="K155" s="164">
        <f>H155/H155-1</f>
        <v>0</v>
      </c>
      <c r="L155" s="423" t="s">
        <v>150</v>
      </c>
      <c r="M155" s="6"/>
      <c r="N155" s="6"/>
      <c r="O155" s="6"/>
      <c r="P155" s="6"/>
      <c r="Q155" s="6"/>
      <c r="R155" s="6"/>
      <c r="S155" s="6"/>
      <c r="T155" s="6"/>
    </row>
    <row r="156" spans="1:20" ht="16.5" hidden="1" customHeight="1" x14ac:dyDescent="0.25">
      <c r="A156" s="252"/>
      <c r="B156" s="501"/>
      <c r="C156" s="60"/>
      <c r="D156" s="61"/>
      <c r="E156" s="62"/>
      <c r="F156" s="63"/>
      <c r="G156" s="63"/>
      <c r="H156" s="68"/>
      <c r="I156" s="364"/>
      <c r="J156" s="489">
        <f t="shared" si="2"/>
        <v>0</v>
      </c>
      <c r="K156" s="164"/>
      <c r="L156" s="423"/>
      <c r="M156" s="6"/>
      <c r="N156" s="6"/>
      <c r="O156" s="6"/>
      <c r="P156" s="6"/>
      <c r="Q156" s="6"/>
      <c r="R156" s="6"/>
      <c r="S156" s="6"/>
      <c r="T156" s="6"/>
    </row>
    <row r="157" spans="1:20" ht="16.5" customHeight="1" x14ac:dyDescent="0.25">
      <c r="A157" s="90">
        <v>22</v>
      </c>
      <c r="B157" s="73" t="s">
        <v>29</v>
      </c>
      <c r="C157" s="56"/>
      <c r="D157" s="57"/>
      <c r="E157" s="58"/>
      <c r="F157" s="59"/>
      <c r="G157" s="59"/>
      <c r="H157" s="69"/>
      <c r="I157" s="208"/>
      <c r="J157" s="489">
        <f t="shared" si="2"/>
        <v>0</v>
      </c>
      <c r="K157" s="163"/>
      <c r="L157" s="419"/>
      <c r="M157" s="6"/>
      <c r="N157" s="6"/>
      <c r="O157" s="6"/>
      <c r="P157" s="6"/>
      <c r="Q157" s="6"/>
      <c r="R157" s="6"/>
      <c r="S157" s="6"/>
      <c r="T157" s="6"/>
    </row>
    <row r="158" spans="1:20" ht="16.5" customHeight="1" x14ac:dyDescent="0.25">
      <c r="A158" s="92"/>
      <c r="B158" s="499" t="s">
        <v>137</v>
      </c>
      <c r="C158" s="52" t="s">
        <v>152</v>
      </c>
      <c r="D158" s="53" t="s">
        <v>190</v>
      </c>
      <c r="E158" s="1" t="s">
        <v>191</v>
      </c>
      <c r="F158" s="54">
        <v>20.45</v>
      </c>
      <c r="G158" s="54">
        <v>20.45</v>
      </c>
      <c r="H158" s="54">
        <v>20.45</v>
      </c>
      <c r="I158" s="500">
        <f>H158*1.2</f>
        <v>24.54</v>
      </c>
      <c r="J158" s="489">
        <f t="shared" si="2"/>
        <v>24.54</v>
      </c>
      <c r="K158" s="312">
        <f>F158/F158-1</f>
        <v>0</v>
      </c>
      <c r="L158" s="368" t="s">
        <v>150</v>
      </c>
      <c r="M158" s="6"/>
      <c r="N158" s="6"/>
      <c r="O158" s="6"/>
      <c r="P158" s="6"/>
      <c r="Q158" s="6"/>
      <c r="R158" s="6"/>
      <c r="S158" s="6"/>
      <c r="T158" s="6"/>
    </row>
    <row r="159" spans="1:20" ht="16.5" customHeight="1" x14ac:dyDescent="0.25">
      <c r="A159" s="92"/>
      <c r="B159" s="499"/>
      <c r="C159" s="52" t="s">
        <v>157</v>
      </c>
      <c r="D159" s="53"/>
      <c r="E159" s="1"/>
      <c r="F159" s="54">
        <v>21.45</v>
      </c>
      <c r="G159" s="54">
        <v>21.45</v>
      </c>
      <c r="H159" s="54">
        <v>21.45</v>
      </c>
      <c r="I159" s="500"/>
      <c r="J159" s="489">
        <f t="shared" si="2"/>
        <v>25.74</v>
      </c>
      <c r="K159" s="312">
        <f>F159/F158-1</f>
        <v>4.8899755501222497E-2</v>
      </c>
      <c r="L159" s="368" t="s">
        <v>155</v>
      </c>
      <c r="M159" s="6"/>
      <c r="N159" s="6"/>
      <c r="O159" s="6"/>
      <c r="P159" s="6"/>
      <c r="Q159" s="6"/>
      <c r="R159" s="6"/>
      <c r="S159" s="6"/>
      <c r="T159" s="6"/>
    </row>
    <row r="160" spans="1:20" ht="16.5" customHeight="1" x14ac:dyDescent="0.25">
      <c r="A160" s="90">
        <v>23</v>
      </c>
      <c r="B160" s="73" t="s">
        <v>30</v>
      </c>
      <c r="C160" s="56"/>
      <c r="D160" s="57"/>
      <c r="E160" s="58"/>
      <c r="F160" s="59"/>
      <c r="G160" s="59"/>
      <c r="H160" s="69"/>
      <c r="I160" s="208"/>
      <c r="J160" s="489">
        <f t="shared" si="2"/>
        <v>0</v>
      </c>
      <c r="K160" s="163"/>
      <c r="L160" s="419"/>
      <c r="M160" s="6"/>
      <c r="N160" s="6"/>
      <c r="O160" s="6"/>
      <c r="P160" s="6"/>
      <c r="Q160" s="6"/>
      <c r="R160" s="6"/>
      <c r="S160" s="6"/>
      <c r="T160" s="6"/>
    </row>
    <row r="161" spans="1:20" ht="16.5" customHeight="1" x14ac:dyDescent="0.25">
      <c r="A161" s="92"/>
      <c r="B161" s="499" t="s">
        <v>133</v>
      </c>
      <c r="C161" s="52" t="s">
        <v>157</v>
      </c>
      <c r="D161" s="53"/>
      <c r="E161" s="1"/>
      <c r="F161" s="54">
        <v>16.5</v>
      </c>
      <c r="G161" s="54">
        <v>16.5</v>
      </c>
      <c r="H161" s="67">
        <v>16.5</v>
      </c>
      <c r="I161" s="260">
        <f>H161*1.2</f>
        <v>19.8</v>
      </c>
      <c r="J161" s="489">
        <f t="shared" si="2"/>
        <v>19.8</v>
      </c>
      <c r="K161" s="312">
        <f>F161/G161-1</f>
        <v>0</v>
      </c>
      <c r="L161" s="368" t="s">
        <v>150</v>
      </c>
      <c r="M161" s="6"/>
      <c r="N161" s="6"/>
      <c r="O161" s="6"/>
      <c r="P161" s="6"/>
      <c r="Q161" s="6"/>
      <c r="R161" s="6"/>
      <c r="S161" s="6"/>
      <c r="T161" s="6"/>
    </row>
    <row r="162" spans="1:20" ht="16.5" hidden="1" customHeight="1" x14ac:dyDescent="0.25">
      <c r="A162" s="92"/>
      <c r="B162" s="499"/>
      <c r="C162" s="52"/>
      <c r="D162" s="53"/>
      <c r="E162" s="1"/>
      <c r="F162" s="54"/>
      <c r="G162" s="54"/>
      <c r="H162" s="67"/>
      <c r="I162" s="260"/>
      <c r="J162" s="489">
        <f t="shared" si="2"/>
        <v>0</v>
      </c>
      <c r="K162" s="312"/>
      <c r="L162" s="368"/>
      <c r="M162" s="6"/>
      <c r="N162" s="6"/>
      <c r="O162" s="6"/>
      <c r="P162" s="6"/>
      <c r="Q162" s="6"/>
      <c r="R162" s="6"/>
      <c r="S162" s="6"/>
      <c r="T162" s="6"/>
    </row>
    <row r="163" spans="1:20" ht="16.5" customHeight="1" x14ac:dyDescent="0.25">
      <c r="A163" s="92"/>
      <c r="B163" s="499" t="s">
        <v>134</v>
      </c>
      <c r="C163" s="52" t="s">
        <v>152</v>
      </c>
      <c r="D163" s="53" t="s">
        <v>192</v>
      </c>
      <c r="E163" s="1" t="s">
        <v>149</v>
      </c>
      <c r="F163" s="54">
        <v>42.5</v>
      </c>
      <c r="G163" s="54">
        <v>42.5</v>
      </c>
      <c r="H163" s="54">
        <v>42.5</v>
      </c>
      <c r="I163" s="500">
        <f>H163*1.2</f>
        <v>51</v>
      </c>
      <c r="J163" s="489">
        <f t="shared" si="2"/>
        <v>51</v>
      </c>
      <c r="K163" s="312">
        <f>F163/F163-1</f>
        <v>0</v>
      </c>
      <c r="L163" s="368" t="s">
        <v>150</v>
      </c>
      <c r="M163" s="6"/>
      <c r="N163" s="6"/>
      <c r="O163" s="6"/>
      <c r="P163" s="6"/>
      <c r="Q163" s="6"/>
      <c r="R163" s="6"/>
      <c r="S163" s="6"/>
      <c r="T163" s="6"/>
    </row>
    <row r="164" spans="1:20" ht="16.5" customHeight="1" x14ac:dyDescent="0.25">
      <c r="A164" s="92"/>
      <c r="B164" s="499"/>
      <c r="C164" s="52" t="s">
        <v>145</v>
      </c>
      <c r="D164" s="53" t="s">
        <v>193</v>
      </c>
      <c r="E164" s="1"/>
      <c r="F164" s="54">
        <v>43.6</v>
      </c>
      <c r="G164" s="54">
        <v>43.6</v>
      </c>
      <c r="H164" s="54">
        <v>43.6</v>
      </c>
      <c r="I164" s="500"/>
      <c r="J164" s="489">
        <f t="shared" si="2"/>
        <v>52.32</v>
      </c>
      <c r="K164" s="312">
        <f>F164/F163-1</f>
        <v>2.5882352941176467E-2</v>
      </c>
      <c r="L164" s="368" t="s">
        <v>155</v>
      </c>
      <c r="M164" s="6"/>
      <c r="N164" s="6"/>
      <c r="O164" s="6"/>
      <c r="P164" s="6"/>
      <c r="Q164" s="6"/>
      <c r="R164" s="6"/>
      <c r="S164" s="6"/>
      <c r="T164" s="6"/>
    </row>
    <row r="165" spans="1:20" ht="16.5" hidden="1" customHeight="1" x14ac:dyDescent="0.25">
      <c r="A165" s="92"/>
      <c r="B165" s="499"/>
      <c r="C165" s="52" t="s">
        <v>157</v>
      </c>
      <c r="D165" s="53"/>
      <c r="E165" s="1"/>
      <c r="F165" s="54">
        <v>60.5</v>
      </c>
      <c r="G165" s="54">
        <v>60.5</v>
      </c>
      <c r="H165" s="54">
        <v>60.5</v>
      </c>
      <c r="I165" s="500"/>
      <c r="J165" s="489">
        <f t="shared" si="2"/>
        <v>72.599999999999994</v>
      </c>
      <c r="K165" s="312">
        <f>F165/F163-1</f>
        <v>0.42352941176470593</v>
      </c>
      <c r="L165" s="368" t="s">
        <v>151</v>
      </c>
      <c r="M165" s="6"/>
      <c r="N165" s="6"/>
      <c r="O165" s="6"/>
      <c r="P165" s="6"/>
      <c r="Q165" s="6"/>
      <c r="R165" s="6"/>
      <c r="S165" s="6"/>
      <c r="T165" s="6"/>
    </row>
    <row r="166" spans="1:20" ht="16.5" customHeight="1" x14ac:dyDescent="0.25">
      <c r="A166" s="90">
        <v>24</v>
      </c>
      <c r="B166" s="73" t="s">
        <v>31</v>
      </c>
      <c r="C166" s="56"/>
      <c r="D166" s="57"/>
      <c r="E166" s="58"/>
      <c r="F166" s="59"/>
      <c r="G166" s="59"/>
      <c r="H166" s="69"/>
      <c r="I166" s="208"/>
      <c r="J166" s="489">
        <f t="shared" si="2"/>
        <v>0</v>
      </c>
      <c r="K166" s="163"/>
      <c r="L166" s="419"/>
      <c r="M166" s="6"/>
      <c r="N166" s="6"/>
      <c r="O166" s="6"/>
      <c r="P166" s="6"/>
      <c r="Q166" s="6"/>
      <c r="R166" s="6"/>
      <c r="S166" s="6"/>
      <c r="T166" s="6"/>
    </row>
    <row r="167" spans="1:20" ht="16.5" customHeight="1" x14ac:dyDescent="0.25">
      <c r="A167" s="92"/>
      <c r="B167" s="499" t="s">
        <v>133</v>
      </c>
      <c r="C167" s="52" t="s">
        <v>152</v>
      </c>
      <c r="D167" s="53" t="s">
        <v>194</v>
      </c>
      <c r="E167" s="1" t="s">
        <v>191</v>
      </c>
      <c r="F167" s="54">
        <v>14.55</v>
      </c>
      <c r="G167" s="54">
        <v>14.55</v>
      </c>
      <c r="H167" s="54">
        <v>14.55</v>
      </c>
      <c r="I167" s="500">
        <f>H167*1.2</f>
        <v>17.46</v>
      </c>
      <c r="J167" s="489">
        <f t="shared" si="2"/>
        <v>17.46</v>
      </c>
      <c r="K167" s="312">
        <f>F167/F167-1</f>
        <v>0</v>
      </c>
      <c r="L167" s="368" t="s">
        <v>150</v>
      </c>
      <c r="M167" s="6"/>
      <c r="N167" s="6"/>
      <c r="O167" s="6"/>
      <c r="P167" s="6"/>
      <c r="Q167" s="6"/>
      <c r="R167" s="6"/>
      <c r="S167" s="6"/>
      <c r="T167" s="6"/>
    </row>
    <row r="168" spans="1:20" ht="16.5" hidden="1" customHeight="1" x14ac:dyDescent="0.25">
      <c r="A168" s="92"/>
      <c r="B168" s="499"/>
      <c r="C168" s="52" t="s">
        <v>157</v>
      </c>
      <c r="D168" s="53" t="s">
        <v>196</v>
      </c>
      <c r="E168" s="1" t="s">
        <v>197</v>
      </c>
      <c r="F168" s="54">
        <v>49.5</v>
      </c>
      <c r="G168" s="54">
        <v>49.5</v>
      </c>
      <c r="H168" s="54">
        <v>49.5</v>
      </c>
      <c r="I168" s="500"/>
      <c r="J168" s="489">
        <f t="shared" si="2"/>
        <v>59.4</v>
      </c>
      <c r="K168" s="312">
        <f>F168/F167-1</f>
        <v>2.402061855670103</v>
      </c>
      <c r="L168" s="368" t="s">
        <v>151</v>
      </c>
      <c r="M168" s="6"/>
      <c r="N168" s="6"/>
      <c r="O168" s="6"/>
      <c r="P168" s="6"/>
      <c r="Q168" s="6"/>
      <c r="R168" s="6"/>
      <c r="S168" s="6"/>
      <c r="T168" s="6"/>
    </row>
    <row r="169" spans="1:20" ht="16.5" customHeight="1" x14ac:dyDescent="0.25">
      <c r="A169" s="92"/>
      <c r="B169" s="499" t="s">
        <v>134</v>
      </c>
      <c r="C169" s="52" t="s">
        <v>145</v>
      </c>
      <c r="D169" s="53" t="s">
        <v>195</v>
      </c>
      <c r="E169" s="1"/>
      <c r="F169" s="54">
        <v>156.44</v>
      </c>
      <c r="G169" s="54">
        <v>156.44</v>
      </c>
      <c r="H169" s="54">
        <v>156.44</v>
      </c>
      <c r="I169" s="500">
        <f>H169*1.2</f>
        <v>187.72799999999998</v>
      </c>
      <c r="J169" s="489">
        <f t="shared" si="2"/>
        <v>187.72799999999998</v>
      </c>
      <c r="K169" s="312">
        <f>F169/F169-1</f>
        <v>0</v>
      </c>
      <c r="L169" s="368" t="s">
        <v>150</v>
      </c>
      <c r="M169" s="6"/>
      <c r="N169" s="6"/>
      <c r="O169" s="6"/>
      <c r="P169" s="6"/>
      <c r="Q169" s="6"/>
      <c r="R169" s="6"/>
      <c r="S169" s="6"/>
      <c r="T169" s="6"/>
    </row>
    <row r="170" spans="1:20" ht="16.5" customHeight="1" x14ac:dyDescent="0.25">
      <c r="A170" s="92"/>
      <c r="B170" s="499"/>
      <c r="C170" s="52" t="s">
        <v>157</v>
      </c>
      <c r="D170" s="53" t="s">
        <v>196</v>
      </c>
      <c r="E170" s="1" t="s">
        <v>197</v>
      </c>
      <c r="F170" s="54">
        <v>176</v>
      </c>
      <c r="G170" s="54">
        <v>176</v>
      </c>
      <c r="H170" s="54">
        <v>176</v>
      </c>
      <c r="I170" s="500"/>
      <c r="J170" s="489">
        <f t="shared" si="2"/>
        <v>211.2</v>
      </c>
      <c r="K170" s="312">
        <f>F170/F169-1</f>
        <v>0.1250319611352595</v>
      </c>
      <c r="L170" s="368" t="s">
        <v>155</v>
      </c>
      <c r="M170" s="6"/>
      <c r="N170" s="6"/>
      <c r="O170" s="6"/>
      <c r="P170" s="6"/>
      <c r="Q170" s="6"/>
      <c r="R170" s="6"/>
      <c r="S170" s="6"/>
      <c r="T170" s="6"/>
    </row>
    <row r="171" spans="1:20" ht="16.5" customHeight="1" x14ac:dyDescent="0.25">
      <c r="A171" s="90">
        <v>25</v>
      </c>
      <c r="B171" s="73" t="s">
        <v>32</v>
      </c>
      <c r="C171" s="56"/>
      <c r="D171" s="57"/>
      <c r="E171" s="58"/>
      <c r="F171" s="59"/>
      <c r="G171" s="59"/>
      <c r="H171" s="69"/>
      <c r="I171" s="208"/>
      <c r="J171" s="489">
        <f t="shared" si="2"/>
        <v>0</v>
      </c>
      <c r="K171" s="163"/>
      <c r="L171" s="419"/>
      <c r="M171" s="6"/>
      <c r="N171" s="6"/>
      <c r="O171" s="6"/>
      <c r="P171" s="6"/>
      <c r="Q171" s="6"/>
      <c r="R171" s="6"/>
      <c r="S171" s="6"/>
      <c r="T171" s="6"/>
    </row>
    <row r="172" spans="1:20" ht="16.5" customHeight="1" x14ac:dyDescent="0.25">
      <c r="A172" s="92"/>
      <c r="B172" s="499" t="s">
        <v>137</v>
      </c>
      <c r="C172" s="52" t="s">
        <v>157</v>
      </c>
      <c r="D172" s="53"/>
      <c r="E172" s="1"/>
      <c r="F172" s="54">
        <v>5.85</v>
      </c>
      <c r="G172" s="54">
        <v>5.85</v>
      </c>
      <c r="H172" s="67">
        <v>5.85</v>
      </c>
      <c r="I172" s="363">
        <f>H172*1.2</f>
        <v>7.02</v>
      </c>
      <c r="J172" s="489">
        <f t="shared" si="2"/>
        <v>7.02</v>
      </c>
      <c r="K172" s="312">
        <f>F172/F172-1</f>
        <v>0</v>
      </c>
      <c r="L172" s="368" t="s">
        <v>150</v>
      </c>
      <c r="M172" s="6"/>
      <c r="N172" s="6"/>
      <c r="O172" s="6"/>
      <c r="P172" s="6"/>
      <c r="Q172" s="6"/>
      <c r="R172" s="6"/>
      <c r="S172" s="6"/>
      <c r="T172" s="6"/>
    </row>
    <row r="173" spans="1:20" ht="16.5" hidden="1" customHeight="1" x14ac:dyDescent="0.25">
      <c r="A173" s="92"/>
      <c r="B173" s="499"/>
      <c r="C173" s="52"/>
      <c r="D173" s="53"/>
      <c r="E173" s="1"/>
      <c r="F173" s="54"/>
      <c r="G173" s="54"/>
      <c r="H173" s="67"/>
      <c r="I173" s="363"/>
      <c r="J173" s="489">
        <f t="shared" si="2"/>
        <v>0</v>
      </c>
      <c r="K173" s="312"/>
      <c r="L173" s="368"/>
      <c r="M173" s="6"/>
      <c r="N173" s="6"/>
      <c r="O173" s="6"/>
      <c r="P173" s="6"/>
      <c r="Q173" s="6"/>
      <c r="R173" s="6"/>
      <c r="S173" s="6"/>
      <c r="T173" s="6"/>
    </row>
    <row r="174" spans="1:20" ht="16.5" customHeight="1" x14ac:dyDescent="0.25">
      <c r="A174" s="90">
        <v>26</v>
      </c>
      <c r="B174" s="73" t="s">
        <v>33</v>
      </c>
      <c r="C174" s="56"/>
      <c r="D174" s="57"/>
      <c r="E174" s="58"/>
      <c r="F174" s="59"/>
      <c r="G174" s="59"/>
      <c r="H174" s="69"/>
      <c r="I174" s="208"/>
      <c r="J174" s="489">
        <f t="shared" si="2"/>
        <v>0</v>
      </c>
      <c r="K174" s="163"/>
      <c r="L174" s="419"/>
      <c r="M174" s="6"/>
      <c r="N174" s="6"/>
      <c r="O174" s="6"/>
      <c r="P174" s="6"/>
      <c r="Q174" s="6"/>
      <c r="R174" s="6"/>
      <c r="S174" s="6"/>
      <c r="T174" s="6"/>
    </row>
    <row r="175" spans="1:20" s="213" customFormat="1" ht="16.5" customHeight="1" x14ac:dyDescent="0.25">
      <c r="A175" s="252"/>
      <c r="B175" s="434" t="s">
        <v>134</v>
      </c>
      <c r="C175" s="60" t="s">
        <v>152</v>
      </c>
      <c r="D175" s="61" t="s">
        <v>198</v>
      </c>
      <c r="E175" s="62" t="s">
        <v>191</v>
      </c>
      <c r="F175" s="63">
        <v>42.5</v>
      </c>
      <c r="G175" s="63">
        <v>42.5</v>
      </c>
      <c r="H175" s="454">
        <v>42.5</v>
      </c>
      <c r="I175" s="455">
        <f>H175*1.2</f>
        <v>51</v>
      </c>
      <c r="J175" s="489">
        <f t="shared" si="2"/>
        <v>51</v>
      </c>
      <c r="K175" s="456" t="e">
        <f>H175/#REF!-1</f>
        <v>#REF!</v>
      </c>
      <c r="L175" s="422" t="s">
        <v>150</v>
      </c>
      <c r="M175" s="108"/>
      <c r="N175" s="108"/>
      <c r="O175" s="108"/>
      <c r="P175" s="108"/>
      <c r="Q175" s="108"/>
      <c r="R175" s="108"/>
      <c r="S175" s="108"/>
      <c r="T175" s="108"/>
    </row>
    <row r="176" spans="1:20" s="213" customFormat="1" ht="16.5" customHeight="1" x14ac:dyDescent="0.25">
      <c r="A176" s="252"/>
      <c r="B176" s="501" t="s">
        <v>446</v>
      </c>
      <c r="C176" s="60" t="s">
        <v>145</v>
      </c>
      <c r="D176" s="61" t="s">
        <v>199</v>
      </c>
      <c r="E176" s="62"/>
      <c r="F176" s="63">
        <v>719.67</v>
      </c>
      <c r="G176" s="63">
        <v>719.67</v>
      </c>
      <c r="H176" s="68">
        <v>719.67</v>
      </c>
      <c r="I176" s="364">
        <f>H176*1.2</f>
        <v>863.60399999999993</v>
      </c>
      <c r="J176" s="489">
        <f t="shared" si="2"/>
        <v>863.60399999999993</v>
      </c>
      <c r="K176" s="164">
        <f>F176/F176-1</f>
        <v>0</v>
      </c>
      <c r="L176" s="423" t="s">
        <v>150</v>
      </c>
      <c r="M176" s="108"/>
      <c r="N176" s="108"/>
      <c r="O176" s="108"/>
      <c r="P176" s="108"/>
      <c r="Q176" s="108"/>
      <c r="R176" s="108"/>
      <c r="S176" s="108"/>
      <c r="T176" s="108"/>
    </row>
    <row r="177" spans="1:20" s="213" customFormat="1" ht="16.5" hidden="1" customHeight="1" x14ac:dyDescent="0.25">
      <c r="A177" s="252"/>
      <c r="B177" s="501"/>
      <c r="C177" s="60"/>
      <c r="D177" s="61"/>
      <c r="E177" s="62"/>
      <c r="F177" s="63"/>
      <c r="G177" s="63"/>
      <c r="H177" s="68"/>
      <c r="I177" s="364"/>
      <c r="J177" s="489">
        <f t="shared" si="2"/>
        <v>0</v>
      </c>
      <c r="K177" s="164"/>
      <c r="L177" s="423"/>
      <c r="M177" s="108"/>
      <c r="N177" s="108"/>
      <c r="O177" s="108"/>
      <c r="P177" s="108"/>
      <c r="Q177" s="108"/>
      <c r="R177" s="108"/>
      <c r="S177" s="108"/>
      <c r="T177" s="108"/>
    </row>
    <row r="178" spans="1:20" ht="16.5" customHeight="1" x14ac:dyDescent="0.25">
      <c r="A178" s="91">
        <v>27</v>
      </c>
      <c r="B178" s="84" t="s">
        <v>34</v>
      </c>
      <c r="C178" s="85"/>
      <c r="D178" s="86"/>
      <c r="E178" s="87"/>
      <c r="F178" s="88"/>
      <c r="G178" s="88"/>
      <c r="H178" s="89"/>
      <c r="I178" s="209"/>
      <c r="J178" s="489">
        <f t="shared" si="2"/>
        <v>0</v>
      </c>
      <c r="K178" s="210"/>
      <c r="L178" s="421"/>
      <c r="M178" s="6"/>
      <c r="N178" s="6"/>
      <c r="O178" s="6"/>
      <c r="P178" s="6"/>
      <c r="Q178" s="6"/>
      <c r="R178" s="6"/>
      <c r="S178" s="6"/>
      <c r="T178" s="6"/>
    </row>
    <row r="179" spans="1:20" ht="16.5" customHeight="1" x14ac:dyDescent="0.25">
      <c r="A179" s="92"/>
      <c r="B179" s="499" t="s">
        <v>133</v>
      </c>
      <c r="C179" s="52" t="s">
        <v>145</v>
      </c>
      <c r="D179" s="53" t="s">
        <v>200</v>
      </c>
      <c r="E179" s="1"/>
      <c r="F179" s="54">
        <v>16.75</v>
      </c>
      <c r="G179" s="54">
        <v>16.75</v>
      </c>
      <c r="H179" s="67">
        <v>16.75</v>
      </c>
      <c r="I179" s="363">
        <f>H179*1.2</f>
        <v>20.099999999999998</v>
      </c>
      <c r="J179" s="489">
        <f t="shared" si="2"/>
        <v>20.099999999999998</v>
      </c>
      <c r="K179" s="312">
        <f>F179/F179-1</f>
        <v>0</v>
      </c>
      <c r="L179" s="368" t="s">
        <v>150</v>
      </c>
      <c r="M179" s="6"/>
      <c r="N179" s="6"/>
      <c r="O179" s="6"/>
      <c r="P179" s="6"/>
      <c r="Q179" s="6"/>
      <c r="R179" s="6"/>
      <c r="S179" s="6"/>
      <c r="T179" s="6"/>
    </row>
    <row r="180" spans="1:20" ht="16.5" hidden="1" customHeight="1" x14ac:dyDescent="0.25">
      <c r="A180" s="92"/>
      <c r="B180" s="499"/>
      <c r="C180" s="52"/>
      <c r="D180" s="53"/>
      <c r="E180" s="1"/>
      <c r="F180" s="54"/>
      <c r="G180" s="54"/>
      <c r="H180" s="67"/>
      <c r="I180" s="363"/>
      <c r="J180" s="489">
        <f t="shared" si="2"/>
        <v>0</v>
      </c>
      <c r="K180" s="312"/>
      <c r="L180" s="368"/>
      <c r="M180" s="6"/>
      <c r="N180" s="6"/>
      <c r="O180" s="6"/>
      <c r="P180" s="6"/>
      <c r="Q180" s="6"/>
      <c r="R180" s="6"/>
      <c r="S180" s="6"/>
      <c r="T180" s="6"/>
    </row>
    <row r="181" spans="1:20" ht="16.5" customHeight="1" x14ac:dyDescent="0.25">
      <c r="A181" s="92"/>
      <c r="B181" s="499" t="s">
        <v>137</v>
      </c>
      <c r="C181" s="52" t="s">
        <v>157</v>
      </c>
      <c r="D181" s="53" t="s">
        <v>201</v>
      </c>
      <c r="E181" s="1"/>
      <c r="F181" s="54">
        <v>13.15</v>
      </c>
      <c r="G181" s="54">
        <v>13.15</v>
      </c>
      <c r="H181" s="67">
        <v>13.15</v>
      </c>
      <c r="I181" s="363">
        <f>H181*1.2</f>
        <v>15.78</v>
      </c>
      <c r="J181" s="489">
        <f t="shared" si="2"/>
        <v>15.78</v>
      </c>
      <c r="K181" s="312">
        <f>F181/F181-1</f>
        <v>0</v>
      </c>
      <c r="L181" s="368" t="s">
        <v>150</v>
      </c>
      <c r="M181" s="6"/>
      <c r="N181" s="6"/>
      <c r="O181" s="6"/>
      <c r="P181" s="6"/>
      <c r="Q181" s="6"/>
      <c r="R181" s="6"/>
      <c r="S181" s="6"/>
      <c r="T181" s="6"/>
    </row>
    <row r="182" spans="1:20" ht="16.5" hidden="1" customHeight="1" x14ac:dyDescent="0.25">
      <c r="A182" s="92"/>
      <c r="B182" s="499"/>
      <c r="C182" s="52"/>
      <c r="D182" s="53"/>
      <c r="E182" s="1"/>
      <c r="F182" s="54"/>
      <c r="G182" s="54"/>
      <c r="H182" s="67"/>
      <c r="I182" s="363"/>
      <c r="J182" s="489">
        <f t="shared" si="2"/>
        <v>0</v>
      </c>
      <c r="K182" s="312"/>
      <c r="L182" s="368"/>
      <c r="M182" s="6"/>
      <c r="N182" s="6"/>
      <c r="O182" s="6"/>
      <c r="P182" s="6"/>
      <c r="Q182" s="6"/>
      <c r="R182" s="6"/>
      <c r="S182" s="6"/>
      <c r="T182" s="6"/>
    </row>
    <row r="183" spans="1:20" ht="16.5" customHeight="1" x14ac:dyDescent="0.25">
      <c r="A183" s="90">
        <v>28</v>
      </c>
      <c r="B183" s="73" t="s">
        <v>35</v>
      </c>
      <c r="C183" s="56"/>
      <c r="D183" s="57"/>
      <c r="E183" s="58"/>
      <c r="F183" s="59"/>
      <c r="G183" s="59"/>
      <c r="H183" s="69"/>
      <c r="I183" s="208"/>
      <c r="J183" s="489">
        <f t="shared" si="2"/>
        <v>0</v>
      </c>
      <c r="K183" s="163"/>
      <c r="L183" s="419"/>
      <c r="M183" s="6"/>
      <c r="N183" s="6"/>
      <c r="O183" s="6"/>
      <c r="P183" s="6"/>
      <c r="Q183" s="6"/>
      <c r="R183" s="6"/>
      <c r="S183" s="6"/>
      <c r="T183" s="6"/>
    </row>
    <row r="184" spans="1:20" ht="16.5" customHeight="1" x14ac:dyDescent="0.25">
      <c r="A184" s="92"/>
      <c r="B184" s="499" t="s">
        <v>133</v>
      </c>
      <c r="C184" s="52" t="s">
        <v>157</v>
      </c>
      <c r="D184" s="53" t="s">
        <v>202</v>
      </c>
      <c r="E184" s="1"/>
      <c r="F184" s="54">
        <v>24.82</v>
      </c>
      <c r="G184" s="54">
        <v>24.82</v>
      </c>
      <c r="H184" s="54">
        <v>24.82</v>
      </c>
      <c r="I184" s="497">
        <f>H184*1.2</f>
        <v>29.783999999999999</v>
      </c>
      <c r="J184" s="489">
        <f t="shared" si="2"/>
        <v>29.783999999999999</v>
      </c>
      <c r="K184" s="312">
        <f>F184/F184-1</f>
        <v>0</v>
      </c>
      <c r="L184" s="368" t="s">
        <v>150</v>
      </c>
      <c r="M184" s="6"/>
      <c r="N184" s="6"/>
      <c r="O184" s="6"/>
      <c r="P184" s="6"/>
      <c r="Q184" s="6"/>
      <c r="R184" s="6"/>
      <c r="S184" s="6"/>
      <c r="T184" s="6"/>
    </row>
    <row r="185" spans="1:20" ht="16.5" hidden="1" customHeight="1" x14ac:dyDescent="0.25">
      <c r="A185" s="92"/>
      <c r="B185" s="499"/>
      <c r="C185" s="52" t="s">
        <v>145</v>
      </c>
      <c r="D185" s="53"/>
      <c r="E185" s="1" t="s">
        <v>161</v>
      </c>
      <c r="F185" s="54">
        <v>49.5</v>
      </c>
      <c r="G185" s="54">
        <v>49.5</v>
      </c>
      <c r="H185" s="54">
        <v>49.5</v>
      </c>
      <c r="I185" s="498"/>
      <c r="J185" s="489">
        <f t="shared" si="2"/>
        <v>59.4</v>
      </c>
      <c r="K185" s="312">
        <f>F185/F184-1</f>
        <v>0.99435938759065268</v>
      </c>
      <c r="L185" s="368" t="s">
        <v>151</v>
      </c>
      <c r="M185" s="6"/>
      <c r="N185" s="6"/>
      <c r="O185" s="6"/>
      <c r="P185" s="6"/>
      <c r="Q185" s="6"/>
      <c r="R185" s="6"/>
      <c r="S185" s="6"/>
      <c r="T185" s="6"/>
    </row>
    <row r="186" spans="1:20" ht="16.5" customHeight="1" x14ac:dyDescent="0.25">
      <c r="A186" s="92"/>
      <c r="B186" s="499" t="s">
        <v>134</v>
      </c>
      <c r="C186" s="52" t="s">
        <v>145</v>
      </c>
      <c r="D186" s="53"/>
      <c r="E186" s="1" t="s">
        <v>161</v>
      </c>
      <c r="F186" s="54">
        <v>176</v>
      </c>
      <c r="G186" s="54">
        <v>176</v>
      </c>
      <c r="H186" s="54">
        <v>176</v>
      </c>
      <c r="I186" s="260">
        <f>H186*1.2</f>
        <v>211.2</v>
      </c>
      <c r="J186" s="489">
        <f t="shared" si="2"/>
        <v>211.2</v>
      </c>
      <c r="K186" s="312">
        <f>F186/F186-1</f>
        <v>0</v>
      </c>
      <c r="L186" s="368" t="s">
        <v>150</v>
      </c>
      <c r="M186" s="6"/>
      <c r="N186" s="6"/>
      <c r="O186" s="6"/>
      <c r="P186" s="6"/>
      <c r="Q186" s="6"/>
      <c r="R186" s="6"/>
      <c r="S186" s="6"/>
      <c r="T186" s="6"/>
    </row>
    <row r="187" spans="1:20" ht="16.5" hidden="1" customHeight="1" x14ac:dyDescent="0.25">
      <c r="A187" s="92"/>
      <c r="B187" s="499"/>
      <c r="C187" s="52"/>
      <c r="D187" s="53"/>
      <c r="E187" s="1"/>
      <c r="F187" s="54"/>
      <c r="G187" s="54"/>
      <c r="H187" s="67"/>
      <c r="I187" s="260"/>
      <c r="J187" s="489">
        <f t="shared" si="2"/>
        <v>0</v>
      </c>
      <c r="K187" s="312"/>
      <c r="L187" s="368"/>
      <c r="M187" s="6"/>
      <c r="N187" s="6"/>
      <c r="O187" s="6"/>
      <c r="P187" s="6"/>
      <c r="Q187" s="6"/>
      <c r="R187" s="6"/>
      <c r="S187" s="6"/>
      <c r="T187" s="6"/>
    </row>
    <row r="188" spans="1:20" ht="32.25" customHeight="1" x14ac:dyDescent="0.25">
      <c r="A188" s="90">
        <v>29</v>
      </c>
      <c r="B188" s="73" t="s">
        <v>36</v>
      </c>
      <c r="C188" s="56"/>
      <c r="D188" s="57"/>
      <c r="E188" s="58"/>
      <c r="F188" s="59"/>
      <c r="G188" s="59"/>
      <c r="H188" s="69"/>
      <c r="I188" s="208"/>
      <c r="J188" s="489">
        <f t="shared" si="2"/>
        <v>0</v>
      </c>
      <c r="K188" s="163"/>
      <c r="L188" s="419"/>
      <c r="M188" s="6"/>
      <c r="N188" s="6"/>
      <c r="O188" s="6"/>
      <c r="P188" s="6"/>
      <c r="Q188" s="6"/>
      <c r="R188" s="6"/>
      <c r="S188" s="6"/>
      <c r="T188" s="6"/>
    </row>
    <row r="189" spans="1:20" ht="16.5" customHeight="1" x14ac:dyDescent="0.25">
      <c r="A189" s="92"/>
      <c r="B189" s="499" t="s">
        <v>137</v>
      </c>
      <c r="C189" s="52" t="s">
        <v>157</v>
      </c>
      <c r="D189" s="53"/>
      <c r="E189" s="1"/>
      <c r="F189" s="54">
        <v>0.32</v>
      </c>
      <c r="G189" s="54">
        <v>0.32</v>
      </c>
      <c r="H189" s="67">
        <v>0.32</v>
      </c>
      <c r="I189" s="260">
        <f>H189*1.2</f>
        <v>0.38400000000000001</v>
      </c>
      <c r="J189" s="489">
        <f t="shared" si="2"/>
        <v>0.38400000000000001</v>
      </c>
      <c r="K189" s="312">
        <f>F189/F189-1</f>
        <v>0</v>
      </c>
      <c r="L189" s="368" t="s">
        <v>150</v>
      </c>
      <c r="M189" s="6"/>
      <c r="N189" s="6"/>
      <c r="O189" s="6"/>
      <c r="P189" s="6"/>
      <c r="Q189" s="6"/>
      <c r="R189" s="6"/>
      <c r="S189" s="6"/>
      <c r="T189" s="6"/>
    </row>
    <row r="190" spans="1:20" ht="16.5" hidden="1" customHeight="1" x14ac:dyDescent="0.25">
      <c r="A190" s="92"/>
      <c r="B190" s="499"/>
      <c r="C190" s="52"/>
      <c r="D190" s="53"/>
      <c r="E190" s="1"/>
      <c r="F190" s="54"/>
      <c r="G190" s="54"/>
      <c r="H190" s="67"/>
      <c r="I190" s="260"/>
      <c r="J190" s="488"/>
      <c r="K190" s="312"/>
      <c r="L190" s="368"/>
      <c r="M190" s="6"/>
      <c r="N190" s="6"/>
      <c r="O190" s="6"/>
      <c r="P190" s="6"/>
      <c r="Q190" s="6"/>
      <c r="R190" s="6"/>
      <c r="S190" s="6"/>
      <c r="T190" s="6"/>
    </row>
  </sheetData>
  <sheetProtection algorithmName="SHA-512" hashValue="ibCQ4d8ogNTscS4XYLEMCVXTxf16Aal8Bw/F+XzEjfGZ40k/tx/rNVq/yYXsk1wrlxvADMiju1TfKOSK6TykOA==" saltValue="HTb4r5VgZh5aaxd4iNAbEQ==" spinCount="100000" sheet="1" objects="1" scenarios="1"/>
  <sortState ref="C144:L146">
    <sortCondition ref="G144:G146"/>
  </sortState>
  <mergeCells count="98">
    <mergeCell ref="B1:B3"/>
    <mergeCell ref="C1:C3"/>
    <mergeCell ref="F1:F3"/>
    <mergeCell ref="G1:G3"/>
    <mergeCell ref="H1:H3"/>
    <mergeCell ref="B106:B108"/>
    <mergeCell ref="B109:B111"/>
    <mergeCell ref="B69:B70"/>
    <mergeCell ref="B24:B26"/>
    <mergeCell ref="B27:B28"/>
    <mergeCell ref="I8:I9"/>
    <mergeCell ref="I10:I11"/>
    <mergeCell ref="B63:B64"/>
    <mergeCell ref="B61:B62"/>
    <mergeCell ref="B92:B93"/>
    <mergeCell ref="B14:B15"/>
    <mergeCell ref="B17:B18"/>
    <mergeCell ref="B19:B20"/>
    <mergeCell ref="B67:B68"/>
    <mergeCell ref="B65:B66"/>
    <mergeCell ref="B44:B45"/>
    <mergeCell ref="B46:B47"/>
    <mergeCell ref="B48:B49"/>
    <mergeCell ref="B52:B53"/>
    <mergeCell ref="B54:B55"/>
    <mergeCell ref="I5:I6"/>
    <mergeCell ref="B72:B74"/>
    <mergeCell ref="B118:B119"/>
    <mergeCell ref="A1:A3"/>
    <mergeCell ref="P1:T1"/>
    <mergeCell ref="P2:T2"/>
    <mergeCell ref="D1:D3"/>
    <mergeCell ref="E1:E3"/>
    <mergeCell ref="K1:K3"/>
    <mergeCell ref="L1:L3"/>
    <mergeCell ref="I1:I3"/>
    <mergeCell ref="B85:B87"/>
    <mergeCell ref="B34:B35"/>
    <mergeCell ref="B36:B37"/>
    <mergeCell ref="B38:B39"/>
    <mergeCell ref="B42:B43"/>
    <mergeCell ref="B5:B6"/>
    <mergeCell ref="B8:B9"/>
    <mergeCell ref="B10:B11"/>
    <mergeCell ref="B29:B30"/>
    <mergeCell ref="B32:B33"/>
    <mergeCell ref="K101:K102"/>
    <mergeCell ref="I116:I117"/>
    <mergeCell ref="K118:K119"/>
    <mergeCell ref="I77:I78"/>
    <mergeCell ref="I104:I105"/>
    <mergeCell ref="I95:I96"/>
    <mergeCell ref="I92:I93"/>
    <mergeCell ref="I136:I137"/>
    <mergeCell ref="B139:B140"/>
    <mergeCell ref="I139:I140"/>
    <mergeCell ref="I54:I55"/>
    <mergeCell ref="I24:I26"/>
    <mergeCell ref="I69:I70"/>
    <mergeCell ref="B116:B117"/>
    <mergeCell ref="B112:B114"/>
    <mergeCell ref="B101:B102"/>
    <mergeCell ref="B95:B99"/>
    <mergeCell ref="B75:B78"/>
    <mergeCell ref="B79:B81"/>
    <mergeCell ref="B82:B84"/>
    <mergeCell ref="B103:B105"/>
    <mergeCell ref="I72:I73"/>
    <mergeCell ref="B56:B57"/>
    <mergeCell ref="B127:B128"/>
    <mergeCell ref="B129:B130"/>
    <mergeCell ref="B131:B132"/>
    <mergeCell ref="B184:B185"/>
    <mergeCell ref="B186:B187"/>
    <mergeCell ref="B176:B177"/>
    <mergeCell ref="B179:B180"/>
    <mergeCell ref="B181:B182"/>
    <mergeCell ref="B134:B135"/>
    <mergeCell ref="B136:B137"/>
    <mergeCell ref="B153:B154"/>
    <mergeCell ref="B155:B156"/>
    <mergeCell ref="B150:B151"/>
    <mergeCell ref="I184:I185"/>
    <mergeCell ref="B189:B190"/>
    <mergeCell ref="B142:B144"/>
    <mergeCell ref="I142:I144"/>
    <mergeCell ref="B146:B148"/>
    <mergeCell ref="I146:I148"/>
    <mergeCell ref="B158:B159"/>
    <mergeCell ref="I158:I159"/>
    <mergeCell ref="B161:B162"/>
    <mergeCell ref="B163:B165"/>
    <mergeCell ref="I163:I165"/>
    <mergeCell ref="B167:B168"/>
    <mergeCell ref="B169:B170"/>
    <mergeCell ref="I167:I168"/>
    <mergeCell ref="I169:I170"/>
    <mergeCell ref="B172:B173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93" max="11" man="1"/>
    <brk id="1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415"/>
  <sheetViews>
    <sheetView topLeftCell="B1" zoomScaleNormal="100" workbookViewId="0">
      <selection activeCell="B44" sqref="B44:B46"/>
    </sheetView>
  </sheetViews>
  <sheetFormatPr defaultColWidth="32.85546875" defaultRowHeight="15.75" customHeight="1" x14ac:dyDescent="0.25"/>
  <cols>
    <col min="1" max="1" width="0" style="6" hidden="1" customWidth="1"/>
    <col min="2" max="2" width="43.5703125" style="102" customWidth="1"/>
    <col min="3" max="3" width="32.85546875" style="6"/>
    <col min="4" max="4" width="43.85546875" style="6" customWidth="1"/>
    <col min="5" max="5" width="10.7109375" style="6" hidden="1" customWidth="1"/>
    <col min="6" max="8" width="19.28515625" style="103" customWidth="1"/>
    <col min="9" max="9" width="19.28515625" style="418" hidden="1" customWidth="1"/>
    <col min="10" max="10" width="19.28515625" style="9" customWidth="1"/>
    <col min="11" max="16384" width="32.85546875" style="6"/>
  </cols>
  <sheetData>
    <row r="1" spans="1:10" ht="15.75" customHeight="1" x14ac:dyDescent="0.25">
      <c r="A1" s="511" t="s">
        <v>0</v>
      </c>
      <c r="B1" s="518" t="s">
        <v>204</v>
      </c>
      <c r="C1" s="518" t="s">
        <v>146</v>
      </c>
      <c r="D1" s="514" t="s">
        <v>203</v>
      </c>
      <c r="E1" s="527" t="s">
        <v>2</v>
      </c>
      <c r="F1" s="526" t="s">
        <v>3</v>
      </c>
      <c r="G1" s="519" t="s">
        <v>141</v>
      </c>
      <c r="H1" s="519" t="s">
        <v>142</v>
      </c>
      <c r="I1" s="517" t="s">
        <v>549</v>
      </c>
      <c r="J1" s="516" t="s">
        <v>143</v>
      </c>
    </row>
    <row r="2" spans="1:10" ht="34.5" customHeight="1" x14ac:dyDescent="0.25">
      <c r="A2" s="511"/>
      <c r="B2" s="518"/>
      <c r="C2" s="518"/>
      <c r="D2" s="514"/>
      <c r="E2" s="527"/>
      <c r="F2" s="526"/>
      <c r="G2" s="519"/>
      <c r="H2" s="519"/>
      <c r="I2" s="517"/>
      <c r="J2" s="516"/>
    </row>
    <row r="3" spans="1:10" ht="15.75" customHeight="1" x14ac:dyDescent="0.25">
      <c r="A3" s="95">
        <v>1</v>
      </c>
      <c r="B3" s="73" t="s">
        <v>124</v>
      </c>
      <c r="C3" s="58"/>
      <c r="D3" s="58"/>
      <c r="E3" s="58"/>
      <c r="F3" s="96"/>
      <c r="G3" s="96"/>
      <c r="H3" s="96"/>
      <c r="I3" s="412"/>
      <c r="J3" s="419"/>
    </row>
    <row r="4" spans="1:10" ht="15.75" customHeight="1" x14ac:dyDescent="0.25">
      <c r="A4" s="76"/>
      <c r="B4" s="499" t="s">
        <v>133</v>
      </c>
      <c r="C4" s="1" t="s">
        <v>157</v>
      </c>
      <c r="D4" s="1" t="s">
        <v>205</v>
      </c>
      <c r="E4" s="1" t="s">
        <v>149</v>
      </c>
      <c r="F4" s="97">
        <v>19.82</v>
      </c>
      <c r="G4" s="97">
        <v>19.82</v>
      </c>
      <c r="H4" s="97">
        <v>19.82</v>
      </c>
      <c r="I4" s="520">
        <f>H4*1.2</f>
        <v>23.783999999999999</v>
      </c>
      <c r="J4" s="368" t="s">
        <v>150</v>
      </c>
    </row>
    <row r="5" spans="1:10" ht="15.75" customHeight="1" x14ac:dyDescent="0.25">
      <c r="A5" s="76"/>
      <c r="B5" s="499"/>
      <c r="C5" s="1" t="s">
        <v>157</v>
      </c>
      <c r="D5" s="1" t="s">
        <v>206</v>
      </c>
      <c r="E5" s="1" t="s">
        <v>149</v>
      </c>
      <c r="F5" s="97">
        <v>21.68</v>
      </c>
      <c r="G5" s="97">
        <v>21.68</v>
      </c>
      <c r="H5" s="97">
        <v>21.68</v>
      </c>
      <c r="I5" s="520"/>
      <c r="J5" s="368" t="s">
        <v>155</v>
      </c>
    </row>
    <row r="6" spans="1:10" ht="15.75" customHeight="1" x14ac:dyDescent="0.25">
      <c r="A6" s="76"/>
      <c r="B6" s="499" t="s">
        <v>134</v>
      </c>
      <c r="C6" s="1" t="s">
        <v>144</v>
      </c>
      <c r="D6" s="1" t="s">
        <v>207</v>
      </c>
      <c r="E6" s="1" t="s">
        <v>149</v>
      </c>
      <c r="F6" s="97">
        <v>39.049999999999997</v>
      </c>
      <c r="G6" s="97">
        <v>39.049999999999997</v>
      </c>
      <c r="H6" s="97">
        <v>39.049999999999997</v>
      </c>
      <c r="I6" s="384">
        <f>H6*1.2</f>
        <v>46.859999999999992</v>
      </c>
      <c r="J6" s="368" t="s">
        <v>150</v>
      </c>
    </row>
    <row r="7" spans="1:10" ht="15.75" customHeight="1" x14ac:dyDescent="0.25">
      <c r="A7" s="76"/>
      <c r="B7" s="499"/>
      <c r="C7" s="190" t="s">
        <v>559</v>
      </c>
      <c r="D7" s="1"/>
      <c r="E7" s="1"/>
      <c r="F7" s="97"/>
      <c r="G7" s="97"/>
      <c r="H7" s="97"/>
      <c r="I7" s="384"/>
      <c r="J7" s="368"/>
    </row>
    <row r="8" spans="1:10" ht="15.75" customHeight="1" x14ac:dyDescent="0.25">
      <c r="A8" s="76"/>
      <c r="B8" s="499"/>
      <c r="C8" s="1" t="s">
        <v>208</v>
      </c>
      <c r="D8" s="1" t="s">
        <v>209</v>
      </c>
      <c r="E8" s="1" t="s">
        <v>149</v>
      </c>
      <c r="F8" s="97">
        <v>50.45</v>
      </c>
      <c r="G8" s="97">
        <v>50.45</v>
      </c>
      <c r="H8" s="97">
        <v>50.45</v>
      </c>
      <c r="I8" s="384">
        <f>H8*1.2</f>
        <v>60.54</v>
      </c>
      <c r="J8" s="368" t="s">
        <v>150</v>
      </c>
    </row>
    <row r="9" spans="1:10" ht="15.75" customHeight="1" x14ac:dyDescent="0.25">
      <c r="A9" s="76"/>
      <c r="B9" s="499"/>
      <c r="C9" s="190" t="s">
        <v>560</v>
      </c>
      <c r="D9" s="1"/>
      <c r="E9" s="1"/>
      <c r="F9" s="97"/>
      <c r="G9" s="97"/>
      <c r="H9" s="97"/>
      <c r="I9" s="384"/>
      <c r="J9" s="368"/>
    </row>
    <row r="10" spans="1:10" ht="15.75" customHeight="1" x14ac:dyDescent="0.25">
      <c r="A10" s="76"/>
      <c r="B10" s="499"/>
      <c r="C10" s="1" t="s">
        <v>210</v>
      </c>
      <c r="D10" s="1" t="s">
        <v>211</v>
      </c>
      <c r="E10" s="1" t="s">
        <v>149</v>
      </c>
      <c r="F10" s="97">
        <v>56.22</v>
      </c>
      <c r="G10" s="97">
        <v>56.22</v>
      </c>
      <c r="H10" s="97">
        <v>56.22</v>
      </c>
      <c r="I10" s="384">
        <f>H10*1.2</f>
        <v>67.463999999999999</v>
      </c>
      <c r="J10" s="368" t="s">
        <v>150</v>
      </c>
    </row>
    <row r="11" spans="1:10" ht="15.75" customHeight="1" x14ac:dyDescent="0.25">
      <c r="A11" s="76"/>
      <c r="B11" s="499"/>
      <c r="C11" s="190" t="s">
        <v>561</v>
      </c>
      <c r="D11" s="1"/>
      <c r="E11" s="1"/>
      <c r="F11" s="97"/>
      <c r="G11" s="97"/>
      <c r="H11" s="97"/>
      <c r="I11" s="425"/>
      <c r="J11" s="368"/>
    </row>
    <row r="12" spans="1:10" ht="15.75" customHeight="1" x14ac:dyDescent="0.25">
      <c r="A12" s="76"/>
      <c r="B12" s="499"/>
      <c r="C12" s="1" t="s">
        <v>157</v>
      </c>
      <c r="D12" s="1" t="s">
        <v>205</v>
      </c>
      <c r="E12" s="1" t="s">
        <v>149</v>
      </c>
      <c r="F12" s="97">
        <v>71.81</v>
      </c>
      <c r="G12" s="97">
        <v>71.81</v>
      </c>
      <c r="H12" s="97">
        <v>71.81</v>
      </c>
      <c r="I12" s="522">
        <f>F12*1.2</f>
        <v>86.171999999999997</v>
      </c>
      <c r="J12" s="368" t="s">
        <v>150</v>
      </c>
    </row>
    <row r="13" spans="1:10" ht="15.75" customHeight="1" x14ac:dyDescent="0.25">
      <c r="A13" s="76"/>
      <c r="B13" s="499"/>
      <c r="C13" s="1" t="s">
        <v>157</v>
      </c>
      <c r="D13" s="1" t="s">
        <v>206</v>
      </c>
      <c r="E13" s="1" t="s">
        <v>149</v>
      </c>
      <c r="F13" s="97">
        <v>85.05</v>
      </c>
      <c r="G13" s="97">
        <v>85.05</v>
      </c>
      <c r="H13" s="97">
        <v>85.05</v>
      </c>
      <c r="I13" s="523"/>
      <c r="J13" s="368" t="s">
        <v>155</v>
      </c>
    </row>
    <row r="14" spans="1:10" ht="15.75" customHeight="1" x14ac:dyDescent="0.25">
      <c r="A14" s="76"/>
      <c r="B14" s="499" t="s">
        <v>135</v>
      </c>
      <c r="C14" s="1" t="s">
        <v>144</v>
      </c>
      <c r="D14" s="1" t="s">
        <v>207</v>
      </c>
      <c r="E14" s="1" t="s">
        <v>149</v>
      </c>
      <c r="F14" s="97">
        <v>86.25</v>
      </c>
      <c r="G14" s="97">
        <v>86.25</v>
      </c>
      <c r="H14" s="97">
        <v>86.25</v>
      </c>
      <c r="I14" s="384">
        <f>H14*1.2</f>
        <v>103.5</v>
      </c>
      <c r="J14" s="368" t="s">
        <v>150</v>
      </c>
    </row>
    <row r="15" spans="1:10" ht="15.75" customHeight="1" x14ac:dyDescent="0.25">
      <c r="A15" s="76"/>
      <c r="B15" s="499"/>
      <c r="C15" s="190" t="s">
        <v>559</v>
      </c>
      <c r="D15" s="1"/>
      <c r="E15" s="1"/>
      <c r="F15" s="97"/>
      <c r="G15" s="97"/>
      <c r="H15" s="97"/>
      <c r="I15" s="425"/>
      <c r="J15" s="368"/>
    </row>
    <row r="16" spans="1:10" ht="15.75" customHeight="1" x14ac:dyDescent="0.25">
      <c r="A16" s="76"/>
      <c r="B16" s="499"/>
      <c r="C16" s="1" t="s">
        <v>208</v>
      </c>
      <c r="D16" s="1" t="s">
        <v>209</v>
      </c>
      <c r="E16" s="1" t="s">
        <v>149</v>
      </c>
      <c r="F16" s="97">
        <v>119.95</v>
      </c>
      <c r="G16" s="97">
        <v>119.95</v>
      </c>
      <c r="H16" s="97">
        <v>119.95</v>
      </c>
      <c r="I16" s="384">
        <f>H16*1.2</f>
        <v>143.94</v>
      </c>
      <c r="J16" s="368" t="s">
        <v>150</v>
      </c>
    </row>
    <row r="17" spans="1:10" ht="15.75" customHeight="1" x14ac:dyDescent="0.25">
      <c r="A17" s="76"/>
      <c r="B17" s="499"/>
      <c r="C17" s="190" t="s">
        <v>560</v>
      </c>
      <c r="D17" s="1"/>
      <c r="E17" s="1"/>
      <c r="F17" s="97"/>
      <c r="G17" s="97"/>
      <c r="H17" s="97"/>
      <c r="I17" s="384"/>
      <c r="J17" s="368"/>
    </row>
    <row r="18" spans="1:10" ht="15.75" customHeight="1" x14ac:dyDescent="0.25">
      <c r="A18" s="76"/>
      <c r="B18" s="499"/>
      <c r="C18" s="1" t="s">
        <v>210</v>
      </c>
      <c r="D18" s="1" t="s">
        <v>211</v>
      </c>
      <c r="E18" s="1" t="s">
        <v>149</v>
      </c>
      <c r="F18" s="97">
        <v>133.38</v>
      </c>
      <c r="G18" s="97">
        <v>133.38</v>
      </c>
      <c r="H18" s="97">
        <v>133.38</v>
      </c>
      <c r="I18" s="384">
        <f>H18*1.2</f>
        <v>160.05599999999998</v>
      </c>
      <c r="J18" s="368" t="s">
        <v>150</v>
      </c>
    </row>
    <row r="19" spans="1:10" ht="15.75" customHeight="1" x14ac:dyDescent="0.25">
      <c r="A19" s="76"/>
      <c r="B19" s="499"/>
      <c r="C19" s="190" t="s">
        <v>561</v>
      </c>
      <c r="D19" s="1"/>
      <c r="E19" s="1"/>
      <c r="F19" s="97"/>
      <c r="G19" s="97"/>
      <c r="H19" s="97"/>
      <c r="I19" s="425"/>
      <c r="J19" s="368"/>
    </row>
    <row r="20" spans="1:10" ht="15.75" customHeight="1" x14ac:dyDescent="0.25">
      <c r="A20" s="76"/>
      <c r="B20" s="499"/>
      <c r="C20" s="1" t="s">
        <v>157</v>
      </c>
      <c r="D20" s="1" t="s">
        <v>205</v>
      </c>
      <c r="E20" s="1" t="s">
        <v>149</v>
      </c>
      <c r="F20" s="97">
        <v>166.97</v>
      </c>
      <c r="G20" s="97">
        <v>166.97</v>
      </c>
      <c r="H20" s="97">
        <v>166.97</v>
      </c>
      <c r="I20" s="522">
        <f>F20*1.2</f>
        <v>200.364</v>
      </c>
      <c r="J20" s="368" t="s">
        <v>150</v>
      </c>
    </row>
    <row r="21" spans="1:10" ht="15.75" hidden="1" customHeight="1" x14ac:dyDescent="0.25">
      <c r="A21" s="76"/>
      <c r="B21" s="499"/>
      <c r="C21" s="1" t="s">
        <v>157</v>
      </c>
      <c r="D21" s="1" t="s">
        <v>206</v>
      </c>
      <c r="E21" s="1" t="s">
        <v>149</v>
      </c>
      <c r="F21" s="97">
        <v>202.09</v>
      </c>
      <c r="G21" s="97">
        <v>202.09</v>
      </c>
      <c r="H21" s="97">
        <v>202.09</v>
      </c>
      <c r="I21" s="523"/>
      <c r="J21" s="368" t="s">
        <v>151</v>
      </c>
    </row>
    <row r="22" spans="1:10" ht="15.75" customHeight="1" x14ac:dyDescent="0.25">
      <c r="A22" s="76"/>
      <c r="B22" s="499" t="s">
        <v>136</v>
      </c>
      <c r="C22" s="1" t="s">
        <v>144</v>
      </c>
      <c r="D22" s="1" t="s">
        <v>207</v>
      </c>
      <c r="E22" s="1" t="s">
        <v>212</v>
      </c>
      <c r="F22" s="97">
        <v>172.55</v>
      </c>
      <c r="G22" s="97">
        <v>172.55</v>
      </c>
      <c r="H22" s="97">
        <v>172.55</v>
      </c>
      <c r="I22" s="384">
        <f>H22*1.2</f>
        <v>207.06</v>
      </c>
      <c r="J22" s="368" t="s">
        <v>150</v>
      </c>
    </row>
    <row r="23" spans="1:10" ht="15.75" customHeight="1" x14ac:dyDescent="0.25">
      <c r="A23" s="76"/>
      <c r="B23" s="499"/>
      <c r="C23" s="190" t="s">
        <v>561</v>
      </c>
      <c r="D23" s="1"/>
      <c r="E23" s="1"/>
      <c r="F23" s="97"/>
      <c r="G23" s="97"/>
      <c r="H23" s="97"/>
      <c r="I23" s="425"/>
      <c r="J23" s="368"/>
    </row>
    <row r="24" spans="1:10" ht="15.75" customHeight="1" x14ac:dyDescent="0.25">
      <c r="A24" s="76"/>
      <c r="B24" s="499"/>
      <c r="C24" s="1" t="s">
        <v>157</v>
      </c>
      <c r="D24" s="1" t="s">
        <v>205</v>
      </c>
      <c r="E24" s="1" t="s">
        <v>212</v>
      </c>
      <c r="F24" s="97">
        <v>319.81</v>
      </c>
      <c r="G24" s="97">
        <v>319.81</v>
      </c>
      <c r="H24" s="97">
        <v>319.81</v>
      </c>
      <c r="I24" s="384">
        <f>H24*1.2</f>
        <v>383.77199999999999</v>
      </c>
      <c r="J24" s="368" t="s">
        <v>150</v>
      </c>
    </row>
    <row r="25" spans="1:10" ht="15.75" customHeight="1" x14ac:dyDescent="0.25">
      <c r="A25" s="95">
        <v>2</v>
      </c>
      <c r="B25" s="73" t="s">
        <v>37</v>
      </c>
      <c r="C25" s="58"/>
      <c r="D25" s="58"/>
      <c r="E25" s="58"/>
      <c r="F25" s="96"/>
      <c r="G25" s="96"/>
      <c r="H25" s="96"/>
      <c r="I25" s="412"/>
      <c r="J25" s="419"/>
    </row>
    <row r="26" spans="1:10" ht="15.75" customHeight="1" x14ac:dyDescent="0.25">
      <c r="A26" s="76"/>
      <c r="B26" s="499" t="s">
        <v>133</v>
      </c>
      <c r="C26" s="1" t="s">
        <v>152</v>
      </c>
      <c r="D26" s="1" t="s">
        <v>214</v>
      </c>
      <c r="E26" s="1" t="s">
        <v>212</v>
      </c>
      <c r="F26" s="97">
        <v>10</v>
      </c>
      <c r="G26" s="97">
        <v>10</v>
      </c>
      <c r="H26" s="97">
        <v>10</v>
      </c>
      <c r="I26" s="520">
        <f>H26*1.2</f>
        <v>12</v>
      </c>
      <c r="J26" s="368" t="s">
        <v>150</v>
      </c>
    </row>
    <row r="27" spans="1:10" ht="15.75" hidden="1" customHeight="1" x14ac:dyDescent="0.25">
      <c r="A27" s="76"/>
      <c r="B27" s="499"/>
      <c r="C27" s="1" t="s">
        <v>215</v>
      </c>
      <c r="D27" s="1" t="s">
        <v>216</v>
      </c>
      <c r="E27" s="1" t="s">
        <v>212</v>
      </c>
      <c r="F27" s="97">
        <v>12.56</v>
      </c>
      <c r="G27" s="97">
        <v>12.56</v>
      </c>
      <c r="H27" s="97">
        <v>12.56</v>
      </c>
      <c r="I27" s="520"/>
      <c r="J27" s="368" t="s">
        <v>151</v>
      </c>
    </row>
    <row r="28" spans="1:10" ht="15.75" hidden="1" customHeight="1" x14ac:dyDescent="0.25">
      <c r="A28" s="76"/>
      <c r="B28" s="499"/>
      <c r="C28" s="1" t="s">
        <v>145</v>
      </c>
      <c r="D28" s="1" t="s">
        <v>217</v>
      </c>
      <c r="E28" s="1"/>
      <c r="F28" s="97">
        <v>16.16</v>
      </c>
      <c r="G28" s="334">
        <v>16.16</v>
      </c>
      <c r="H28" s="97">
        <v>16.16</v>
      </c>
      <c r="I28" s="520"/>
      <c r="J28" s="368" t="s">
        <v>151</v>
      </c>
    </row>
    <row r="29" spans="1:10" ht="15.75" customHeight="1" x14ac:dyDescent="0.25">
      <c r="A29" s="76"/>
      <c r="B29" s="499" t="s">
        <v>134</v>
      </c>
      <c r="C29" s="1" t="s">
        <v>152</v>
      </c>
      <c r="D29" s="1" t="s">
        <v>214</v>
      </c>
      <c r="E29" s="1" t="s">
        <v>212</v>
      </c>
      <c r="F29" s="97">
        <v>33.6</v>
      </c>
      <c r="G29" s="97">
        <v>33.6</v>
      </c>
      <c r="H29" s="97">
        <v>33.6</v>
      </c>
      <c r="I29" s="520">
        <f>H29*1.2</f>
        <v>40.32</v>
      </c>
      <c r="J29" s="368" t="s">
        <v>150</v>
      </c>
    </row>
    <row r="30" spans="1:10" ht="15.75" hidden="1" customHeight="1" x14ac:dyDescent="0.25">
      <c r="A30" s="76"/>
      <c r="B30" s="499"/>
      <c r="C30" s="1" t="s">
        <v>215</v>
      </c>
      <c r="D30" s="1" t="s">
        <v>216</v>
      </c>
      <c r="E30" s="1" t="s">
        <v>212</v>
      </c>
      <c r="F30" s="97">
        <v>43.46</v>
      </c>
      <c r="G30" s="97">
        <v>43.46</v>
      </c>
      <c r="H30" s="97">
        <v>43.46</v>
      </c>
      <c r="I30" s="520"/>
      <c r="J30" s="368" t="s">
        <v>550</v>
      </c>
    </row>
    <row r="31" spans="1:10" ht="15.75" hidden="1" customHeight="1" x14ac:dyDescent="0.25">
      <c r="A31" s="76"/>
      <c r="B31" s="499"/>
      <c r="C31" s="1" t="s">
        <v>145</v>
      </c>
      <c r="D31" s="1" t="s">
        <v>217</v>
      </c>
      <c r="E31" s="1"/>
      <c r="F31" s="97">
        <v>51.75</v>
      </c>
      <c r="G31" s="97">
        <v>51.75</v>
      </c>
      <c r="H31" s="97">
        <v>51.75</v>
      </c>
      <c r="I31" s="520"/>
      <c r="J31" s="368" t="s">
        <v>151</v>
      </c>
    </row>
    <row r="32" spans="1:10" ht="15.75" customHeight="1" x14ac:dyDescent="0.25">
      <c r="A32" s="76"/>
      <c r="B32" s="499" t="s">
        <v>136</v>
      </c>
      <c r="C32" s="1" t="s">
        <v>152</v>
      </c>
      <c r="D32" s="1" t="s">
        <v>214</v>
      </c>
      <c r="E32" s="1" t="s">
        <v>212</v>
      </c>
      <c r="F32" s="97">
        <v>156.6</v>
      </c>
      <c r="G32" s="97">
        <v>156.6</v>
      </c>
      <c r="H32" s="97">
        <v>156.6</v>
      </c>
      <c r="I32" s="520">
        <f>H32*1.2</f>
        <v>187.92</v>
      </c>
      <c r="J32" s="368" t="s">
        <v>150</v>
      </c>
    </row>
    <row r="33" spans="1:10" ht="15.75" hidden="1" customHeight="1" x14ac:dyDescent="0.25">
      <c r="A33" s="76"/>
      <c r="B33" s="499"/>
      <c r="C33" s="1" t="s">
        <v>215</v>
      </c>
      <c r="D33" s="1" t="s">
        <v>216</v>
      </c>
      <c r="E33" s="1" t="s">
        <v>212</v>
      </c>
      <c r="F33" s="97">
        <v>202.09</v>
      </c>
      <c r="G33" s="97">
        <v>202.09</v>
      </c>
      <c r="H33" s="97">
        <v>202.09</v>
      </c>
      <c r="I33" s="520"/>
      <c r="J33" s="368" t="s">
        <v>151</v>
      </c>
    </row>
    <row r="34" spans="1:10" ht="15.75" customHeight="1" x14ac:dyDescent="0.25">
      <c r="A34" s="95">
        <v>3</v>
      </c>
      <c r="B34" s="98" t="s">
        <v>38</v>
      </c>
      <c r="C34" s="58"/>
      <c r="D34" s="58"/>
      <c r="E34" s="58"/>
      <c r="F34" s="96"/>
      <c r="G34" s="96"/>
      <c r="H34" s="96"/>
      <c r="I34" s="412"/>
      <c r="J34" s="419"/>
    </row>
    <row r="35" spans="1:10" ht="15.75" customHeight="1" x14ac:dyDescent="0.25">
      <c r="A35" s="76"/>
      <c r="B35" s="499" t="s">
        <v>133</v>
      </c>
      <c r="C35" s="1" t="s">
        <v>152</v>
      </c>
      <c r="D35" s="1" t="s">
        <v>214</v>
      </c>
      <c r="E35" s="1" t="s">
        <v>212</v>
      </c>
      <c r="F35" s="97">
        <v>10</v>
      </c>
      <c r="G35" s="97">
        <v>10</v>
      </c>
      <c r="H35" s="97">
        <v>10</v>
      </c>
      <c r="I35" s="520">
        <f>H35*1.2</f>
        <v>12</v>
      </c>
      <c r="J35" s="368" t="s">
        <v>150</v>
      </c>
    </row>
    <row r="36" spans="1:10" ht="15.75" hidden="1" customHeight="1" x14ac:dyDescent="0.25">
      <c r="A36" s="76"/>
      <c r="B36" s="499"/>
      <c r="C36" s="1" t="s">
        <v>215</v>
      </c>
      <c r="D36" s="1" t="s">
        <v>216</v>
      </c>
      <c r="E36" s="1" t="s">
        <v>212</v>
      </c>
      <c r="F36" s="97">
        <v>12.56</v>
      </c>
      <c r="G36" s="97">
        <v>12.56</v>
      </c>
      <c r="H36" s="97">
        <v>12.56</v>
      </c>
      <c r="I36" s="520"/>
      <c r="J36" s="368" t="s">
        <v>151</v>
      </c>
    </row>
    <row r="37" spans="1:10" ht="15.75" hidden="1" customHeight="1" x14ac:dyDescent="0.25">
      <c r="A37" s="76"/>
      <c r="B37" s="499"/>
      <c r="C37" s="1" t="s">
        <v>145</v>
      </c>
      <c r="D37" s="1" t="s">
        <v>217</v>
      </c>
      <c r="E37" s="1"/>
      <c r="F37" s="97">
        <v>16.16</v>
      </c>
      <c r="G37" s="97">
        <v>16.16</v>
      </c>
      <c r="H37" s="97">
        <v>16.16</v>
      </c>
      <c r="I37" s="520"/>
      <c r="J37" s="368" t="s">
        <v>151</v>
      </c>
    </row>
    <row r="38" spans="1:10" ht="15.75" customHeight="1" x14ac:dyDescent="0.25">
      <c r="A38" s="76"/>
      <c r="B38" s="499" t="s">
        <v>134</v>
      </c>
      <c r="C38" s="1" t="s">
        <v>152</v>
      </c>
      <c r="D38" s="1" t="s">
        <v>214</v>
      </c>
      <c r="E38" s="1" t="s">
        <v>212</v>
      </c>
      <c r="F38" s="97">
        <v>33.6</v>
      </c>
      <c r="G38" s="97">
        <v>33.6</v>
      </c>
      <c r="H38" s="97">
        <v>33.6</v>
      </c>
      <c r="I38" s="520">
        <f>H38*1.2</f>
        <v>40.32</v>
      </c>
      <c r="J38" s="368" t="s">
        <v>150</v>
      </c>
    </row>
    <row r="39" spans="1:10" ht="15.75" hidden="1" customHeight="1" x14ac:dyDescent="0.25">
      <c r="A39" s="76"/>
      <c r="B39" s="499"/>
      <c r="C39" s="1" t="s">
        <v>215</v>
      </c>
      <c r="D39" s="1" t="s">
        <v>216</v>
      </c>
      <c r="E39" s="1" t="s">
        <v>212</v>
      </c>
      <c r="F39" s="97">
        <v>43.46</v>
      </c>
      <c r="G39" s="97">
        <v>43.46</v>
      </c>
      <c r="H39" s="97">
        <v>43.46</v>
      </c>
      <c r="I39" s="520"/>
      <c r="J39" s="368" t="s">
        <v>151</v>
      </c>
    </row>
    <row r="40" spans="1:10" ht="15.75" hidden="1" customHeight="1" x14ac:dyDescent="0.25">
      <c r="A40" s="76"/>
      <c r="B40" s="499"/>
      <c r="C40" s="1" t="s">
        <v>145</v>
      </c>
      <c r="D40" s="1" t="s">
        <v>217</v>
      </c>
      <c r="E40" s="1"/>
      <c r="F40" s="97">
        <v>51.75</v>
      </c>
      <c r="G40" s="97">
        <v>51.75</v>
      </c>
      <c r="H40" s="97">
        <v>51.75</v>
      </c>
      <c r="I40" s="520"/>
      <c r="J40" s="368" t="s">
        <v>151</v>
      </c>
    </row>
    <row r="41" spans="1:10" ht="15.75" customHeight="1" x14ac:dyDescent="0.25">
      <c r="A41" s="76"/>
      <c r="B41" s="499" t="s">
        <v>136</v>
      </c>
      <c r="C41" s="1" t="s">
        <v>152</v>
      </c>
      <c r="D41" s="1" t="s">
        <v>214</v>
      </c>
      <c r="E41" s="1" t="s">
        <v>212</v>
      </c>
      <c r="F41" s="97">
        <v>156.6</v>
      </c>
      <c r="G41" s="97">
        <v>156.6</v>
      </c>
      <c r="H41" s="97">
        <v>156.6</v>
      </c>
      <c r="I41" s="520">
        <f>H41*1.2</f>
        <v>187.92</v>
      </c>
      <c r="J41" s="368" t="s">
        <v>150</v>
      </c>
    </row>
    <row r="42" spans="1:10" ht="15.75" hidden="1" customHeight="1" x14ac:dyDescent="0.25">
      <c r="A42" s="76"/>
      <c r="B42" s="499"/>
      <c r="C42" s="1" t="s">
        <v>215</v>
      </c>
      <c r="D42" s="1" t="s">
        <v>216</v>
      </c>
      <c r="E42" s="1" t="s">
        <v>212</v>
      </c>
      <c r="F42" s="97">
        <v>202.09</v>
      </c>
      <c r="G42" s="97">
        <v>202.09</v>
      </c>
      <c r="H42" s="97">
        <v>202.09</v>
      </c>
      <c r="I42" s="520"/>
      <c r="J42" s="368" t="s">
        <v>151</v>
      </c>
    </row>
    <row r="43" spans="1:10" ht="32.25" customHeight="1" x14ac:dyDescent="0.25">
      <c r="A43" s="95">
        <v>4</v>
      </c>
      <c r="B43" s="73" t="s">
        <v>39</v>
      </c>
      <c r="C43" s="58"/>
      <c r="D43" s="58"/>
      <c r="E43" s="58"/>
      <c r="F43" s="96"/>
      <c r="G43" s="96"/>
      <c r="H43" s="96"/>
      <c r="I43" s="412"/>
      <c r="J43" s="419"/>
    </row>
    <row r="44" spans="1:10" ht="15.75" customHeight="1" x14ac:dyDescent="0.25">
      <c r="A44" s="76"/>
      <c r="B44" s="503" t="s">
        <v>134</v>
      </c>
      <c r="C44" s="1" t="s">
        <v>145</v>
      </c>
      <c r="D44" s="1" t="s">
        <v>218</v>
      </c>
      <c r="E44" s="1"/>
      <c r="F44" s="97">
        <v>106.99</v>
      </c>
      <c r="G44" s="97">
        <v>106.99</v>
      </c>
      <c r="H44" s="97">
        <v>106.99</v>
      </c>
      <c r="I44" s="520">
        <f>H44*1.2</f>
        <v>128.38799999999998</v>
      </c>
      <c r="J44" s="368" t="s">
        <v>150</v>
      </c>
    </row>
    <row r="45" spans="1:10" ht="15.75" customHeight="1" x14ac:dyDescent="0.25">
      <c r="A45" s="76"/>
      <c r="B45" s="504"/>
      <c r="C45" s="1" t="s">
        <v>152</v>
      </c>
      <c r="D45" s="1" t="s">
        <v>219</v>
      </c>
      <c r="E45" s="1" t="s">
        <v>212</v>
      </c>
      <c r="F45" s="97">
        <v>114.45</v>
      </c>
      <c r="G45" s="97">
        <v>114.45</v>
      </c>
      <c r="H45" s="97">
        <v>114.45</v>
      </c>
      <c r="I45" s="520"/>
      <c r="J45" s="368" t="s">
        <v>155</v>
      </c>
    </row>
    <row r="46" spans="1:10" ht="18.75" customHeight="1" x14ac:dyDescent="0.25">
      <c r="A46" s="76"/>
      <c r="B46" s="505"/>
      <c r="C46" s="1" t="s">
        <v>145</v>
      </c>
      <c r="D46" s="1" t="s">
        <v>220</v>
      </c>
      <c r="E46" s="1"/>
      <c r="F46" s="97">
        <v>137.63</v>
      </c>
      <c r="G46" s="97">
        <v>137.63</v>
      </c>
      <c r="H46" s="97">
        <v>137.63</v>
      </c>
      <c r="I46" s="520"/>
      <c r="J46" s="368" t="s">
        <v>151</v>
      </c>
    </row>
    <row r="47" spans="1:10" ht="15.75" customHeight="1" x14ac:dyDescent="0.25">
      <c r="A47" s="95">
        <v>5</v>
      </c>
      <c r="B47" s="73" t="s">
        <v>125</v>
      </c>
      <c r="C47" s="58"/>
      <c r="D47" s="58"/>
      <c r="E47" s="58"/>
      <c r="F47" s="96"/>
      <c r="G47" s="96"/>
      <c r="H47" s="96"/>
      <c r="I47" s="412"/>
      <c r="J47" s="419"/>
    </row>
    <row r="48" spans="1:10" ht="15.75" customHeight="1" x14ac:dyDescent="0.25">
      <c r="A48" s="76"/>
      <c r="B48" s="499" t="s">
        <v>133</v>
      </c>
      <c r="C48" s="1" t="s">
        <v>157</v>
      </c>
      <c r="D48" s="1" t="s">
        <v>221</v>
      </c>
      <c r="E48" s="1" t="s">
        <v>212</v>
      </c>
      <c r="F48" s="97">
        <v>20.11</v>
      </c>
      <c r="G48" s="97">
        <v>20.11</v>
      </c>
      <c r="H48" s="97">
        <v>20.11</v>
      </c>
      <c r="I48" s="520">
        <f>H48*1.2</f>
        <v>24.131999999999998</v>
      </c>
      <c r="J48" s="368" t="s">
        <v>150</v>
      </c>
    </row>
    <row r="49" spans="1:10" ht="15.75" customHeight="1" x14ac:dyDescent="0.25">
      <c r="A49" s="76"/>
      <c r="B49" s="499"/>
      <c r="C49" s="1" t="s">
        <v>215</v>
      </c>
      <c r="D49" s="1" t="s">
        <v>222</v>
      </c>
      <c r="E49" s="1" t="s">
        <v>212</v>
      </c>
      <c r="F49" s="97">
        <v>22.07</v>
      </c>
      <c r="G49" s="97">
        <v>22.07</v>
      </c>
      <c r="H49" s="97">
        <v>22.07</v>
      </c>
      <c r="I49" s="520"/>
      <c r="J49" s="368" t="s">
        <v>155</v>
      </c>
    </row>
    <row r="50" spans="1:10" ht="15.75" customHeight="1" x14ac:dyDescent="0.25">
      <c r="A50" s="76"/>
      <c r="B50" s="499" t="s">
        <v>134</v>
      </c>
      <c r="C50" s="1" t="s">
        <v>152</v>
      </c>
      <c r="D50" s="1" t="s">
        <v>223</v>
      </c>
      <c r="E50" s="1" t="s">
        <v>212</v>
      </c>
      <c r="F50" s="97">
        <v>40</v>
      </c>
      <c r="G50" s="97">
        <v>40</v>
      </c>
      <c r="H50" s="97">
        <v>40</v>
      </c>
      <c r="I50" s="384">
        <f>H50*1.2</f>
        <v>48</v>
      </c>
      <c r="J50" s="368" t="s">
        <v>150</v>
      </c>
    </row>
    <row r="51" spans="1:10" ht="15.75" customHeight="1" x14ac:dyDescent="0.25">
      <c r="A51" s="76"/>
      <c r="B51" s="499"/>
      <c r="C51" s="190" t="s">
        <v>562</v>
      </c>
      <c r="D51" s="1"/>
      <c r="E51" s="1"/>
      <c r="F51" s="97"/>
      <c r="G51" s="97"/>
      <c r="H51" s="97"/>
      <c r="I51" s="425"/>
      <c r="J51" s="76"/>
    </row>
    <row r="52" spans="1:10" ht="15.75" customHeight="1" x14ac:dyDescent="0.25">
      <c r="A52" s="76"/>
      <c r="B52" s="499"/>
      <c r="C52" s="1" t="s">
        <v>145</v>
      </c>
      <c r="D52" s="1" t="s">
        <v>224</v>
      </c>
      <c r="E52" s="1"/>
      <c r="F52" s="97">
        <v>51.72</v>
      </c>
      <c r="G52" s="97">
        <v>51.72</v>
      </c>
      <c r="H52" s="97">
        <v>51.72</v>
      </c>
      <c r="I52" s="384">
        <f>H52*1.2</f>
        <v>62.063999999999993</v>
      </c>
      <c r="J52" s="368" t="s">
        <v>150</v>
      </c>
    </row>
    <row r="53" spans="1:10" ht="15.75" customHeight="1" x14ac:dyDescent="0.25">
      <c r="A53" s="76"/>
      <c r="B53" s="499"/>
      <c r="C53" s="190" t="s">
        <v>563</v>
      </c>
      <c r="D53" s="1"/>
      <c r="E53" s="1"/>
      <c r="F53" s="97"/>
      <c r="G53" s="97"/>
      <c r="H53" s="97"/>
      <c r="I53" s="425"/>
      <c r="J53" s="427"/>
    </row>
    <row r="54" spans="1:10" ht="15.75" customHeight="1" x14ac:dyDescent="0.25">
      <c r="A54" s="76"/>
      <c r="B54" s="499"/>
      <c r="C54" s="1" t="s">
        <v>145</v>
      </c>
      <c r="D54" s="1" t="s">
        <v>225</v>
      </c>
      <c r="E54" s="1"/>
      <c r="F54" s="97">
        <v>57.34</v>
      </c>
      <c r="G54" s="97">
        <v>57.34</v>
      </c>
      <c r="H54" s="97">
        <v>57.34</v>
      </c>
      <c r="I54" s="384">
        <f>H54*1.2</f>
        <v>68.808000000000007</v>
      </c>
      <c r="J54" s="368" t="s">
        <v>150</v>
      </c>
    </row>
    <row r="55" spans="1:10" ht="15.75" customHeight="1" x14ac:dyDescent="0.25">
      <c r="A55" s="76"/>
      <c r="B55" s="499"/>
      <c r="C55" s="190" t="s">
        <v>564</v>
      </c>
      <c r="D55" s="1"/>
      <c r="E55" s="1"/>
      <c r="F55" s="97"/>
      <c r="G55" s="97"/>
      <c r="H55" s="97"/>
      <c r="I55" s="384"/>
      <c r="J55" s="368"/>
    </row>
    <row r="56" spans="1:10" ht="15.75" customHeight="1" x14ac:dyDescent="0.25">
      <c r="A56" s="76"/>
      <c r="B56" s="499"/>
      <c r="C56" s="1" t="s">
        <v>157</v>
      </c>
      <c r="D56" s="1" t="s">
        <v>221</v>
      </c>
      <c r="E56" s="1" t="s">
        <v>212</v>
      </c>
      <c r="F56" s="97">
        <v>72.69</v>
      </c>
      <c r="G56" s="97">
        <v>72.69</v>
      </c>
      <c r="H56" s="97">
        <v>72.69</v>
      </c>
      <c r="I56" s="520">
        <f>H56*1.2</f>
        <v>87.227999999999994</v>
      </c>
      <c r="J56" s="368" t="s">
        <v>150</v>
      </c>
    </row>
    <row r="57" spans="1:10" ht="15.75" customHeight="1" x14ac:dyDescent="0.25">
      <c r="A57" s="76"/>
      <c r="B57" s="499"/>
      <c r="C57" s="1" t="s">
        <v>215</v>
      </c>
      <c r="D57" s="1" t="s">
        <v>222</v>
      </c>
      <c r="E57" s="1" t="s">
        <v>212</v>
      </c>
      <c r="F57" s="97">
        <v>85.84</v>
      </c>
      <c r="G57" s="97">
        <v>85.84</v>
      </c>
      <c r="H57" s="97">
        <v>85.84</v>
      </c>
      <c r="I57" s="520"/>
      <c r="J57" s="368" t="s">
        <v>155</v>
      </c>
    </row>
    <row r="58" spans="1:10" ht="15.75" customHeight="1" x14ac:dyDescent="0.25">
      <c r="A58" s="76"/>
      <c r="B58" s="499" t="s">
        <v>135</v>
      </c>
      <c r="C58" s="1" t="s">
        <v>152</v>
      </c>
      <c r="D58" s="1" t="s">
        <v>223</v>
      </c>
      <c r="E58" s="1" t="s">
        <v>212</v>
      </c>
      <c r="F58" s="97">
        <v>93.2</v>
      </c>
      <c r="G58" s="97">
        <v>93.2</v>
      </c>
      <c r="H58" s="97">
        <v>93.2</v>
      </c>
      <c r="I58" s="384">
        <f>H58*1.2</f>
        <v>111.84</v>
      </c>
      <c r="J58" s="368" t="s">
        <v>150</v>
      </c>
    </row>
    <row r="59" spans="1:10" ht="15.75" customHeight="1" x14ac:dyDescent="0.25">
      <c r="A59" s="76"/>
      <c r="B59" s="499"/>
      <c r="C59" s="190" t="s">
        <v>562</v>
      </c>
      <c r="D59" s="1"/>
      <c r="E59" s="1"/>
      <c r="F59" s="97"/>
      <c r="G59" s="97"/>
      <c r="H59" s="97"/>
      <c r="I59" s="384"/>
      <c r="J59" s="368"/>
    </row>
    <row r="60" spans="1:10" ht="15.75" customHeight="1" x14ac:dyDescent="0.25">
      <c r="A60" s="76"/>
      <c r="B60" s="499"/>
      <c r="C60" s="1" t="s">
        <v>145</v>
      </c>
      <c r="D60" s="1" t="s">
        <v>224</v>
      </c>
      <c r="E60" s="1"/>
      <c r="F60" s="97">
        <v>123.3</v>
      </c>
      <c r="G60" s="97">
        <v>123.3</v>
      </c>
      <c r="H60" s="97">
        <v>123.3</v>
      </c>
      <c r="I60" s="384">
        <f>H60*1.2</f>
        <v>147.95999999999998</v>
      </c>
      <c r="J60" s="368" t="s">
        <v>150</v>
      </c>
    </row>
    <row r="61" spans="1:10" ht="15.75" customHeight="1" x14ac:dyDescent="0.25">
      <c r="A61" s="76"/>
      <c r="B61" s="499"/>
      <c r="C61" s="190" t="s">
        <v>563</v>
      </c>
      <c r="D61" s="1"/>
      <c r="E61" s="1"/>
      <c r="F61" s="97"/>
      <c r="G61" s="97"/>
      <c r="H61" s="97"/>
      <c r="I61" s="384"/>
      <c r="J61" s="368"/>
    </row>
    <row r="62" spans="1:10" ht="15.75" customHeight="1" x14ac:dyDescent="0.25">
      <c r="A62" s="76"/>
      <c r="B62" s="499"/>
      <c r="C62" s="1" t="s">
        <v>145</v>
      </c>
      <c r="D62" s="1" t="s">
        <v>225</v>
      </c>
      <c r="E62" s="1"/>
      <c r="F62" s="97">
        <v>136.38999999999999</v>
      </c>
      <c r="G62" s="97">
        <v>136.38999999999999</v>
      </c>
      <c r="H62" s="97">
        <v>136.38999999999999</v>
      </c>
      <c r="I62" s="384">
        <f>H62*1.2</f>
        <v>163.66799999999998</v>
      </c>
      <c r="J62" s="368" t="s">
        <v>150</v>
      </c>
    </row>
    <row r="63" spans="1:10" ht="15.75" customHeight="1" x14ac:dyDescent="0.25">
      <c r="A63" s="76"/>
      <c r="B63" s="499"/>
      <c r="C63" s="190" t="s">
        <v>564</v>
      </c>
      <c r="D63" s="1"/>
      <c r="E63" s="1"/>
      <c r="F63" s="97"/>
      <c r="G63" s="97"/>
      <c r="H63" s="97"/>
      <c r="I63" s="425"/>
      <c r="J63" s="368"/>
    </row>
    <row r="64" spans="1:10" ht="15.75" customHeight="1" x14ac:dyDescent="0.25">
      <c r="A64" s="76"/>
      <c r="B64" s="499"/>
      <c r="C64" s="1" t="s">
        <v>157</v>
      </c>
      <c r="D64" s="1" t="s">
        <v>221</v>
      </c>
      <c r="E64" s="1" t="s">
        <v>212</v>
      </c>
      <c r="F64" s="97">
        <v>169.52</v>
      </c>
      <c r="G64" s="97">
        <v>169.52</v>
      </c>
      <c r="H64" s="97">
        <v>169.52</v>
      </c>
      <c r="I64" s="522">
        <f>H64*1.2</f>
        <v>203.42400000000001</v>
      </c>
      <c r="J64" s="368" t="s">
        <v>150</v>
      </c>
    </row>
    <row r="65" spans="1:10" ht="15.75" customHeight="1" x14ac:dyDescent="0.25">
      <c r="A65" s="76"/>
      <c r="B65" s="499"/>
      <c r="C65" s="1" t="s">
        <v>215</v>
      </c>
      <c r="D65" s="1" t="s">
        <v>222</v>
      </c>
      <c r="E65" s="1" t="s">
        <v>212</v>
      </c>
      <c r="F65" s="97">
        <v>203.07</v>
      </c>
      <c r="G65" s="97">
        <v>203.07</v>
      </c>
      <c r="H65" s="97">
        <v>203.07</v>
      </c>
      <c r="I65" s="523"/>
      <c r="J65" s="368" t="s">
        <v>155</v>
      </c>
    </row>
    <row r="66" spans="1:10" ht="15.75" customHeight="1" x14ac:dyDescent="0.25">
      <c r="A66" s="76"/>
      <c r="B66" s="499" t="s">
        <v>136</v>
      </c>
      <c r="C66" s="1" t="s">
        <v>152</v>
      </c>
      <c r="D66" s="1" t="s">
        <v>223</v>
      </c>
      <c r="E66" s="1" t="s">
        <v>212</v>
      </c>
      <c r="F66" s="97">
        <v>186.4</v>
      </c>
      <c r="G66" s="97">
        <v>186.4</v>
      </c>
      <c r="H66" s="97">
        <v>186.4</v>
      </c>
      <c r="I66" s="384">
        <f>H66*1.2</f>
        <v>223.68</v>
      </c>
      <c r="J66" s="368" t="s">
        <v>150</v>
      </c>
    </row>
    <row r="67" spans="1:10" ht="15.75" customHeight="1" x14ac:dyDescent="0.25">
      <c r="A67" s="76"/>
      <c r="B67" s="499"/>
      <c r="C67" s="190" t="s">
        <v>564</v>
      </c>
      <c r="D67" s="1"/>
      <c r="E67" s="1"/>
      <c r="F67" s="97"/>
      <c r="G67" s="97"/>
      <c r="H67" s="97"/>
      <c r="I67" s="425"/>
      <c r="J67" s="76"/>
    </row>
    <row r="68" spans="1:10" ht="15.75" customHeight="1" x14ac:dyDescent="0.25">
      <c r="A68" s="76"/>
      <c r="B68" s="499"/>
      <c r="C68" s="1" t="s">
        <v>157</v>
      </c>
      <c r="D68" s="1" t="s">
        <v>221</v>
      </c>
      <c r="E68" s="1" t="s">
        <v>212</v>
      </c>
      <c r="F68" s="97">
        <v>325.69</v>
      </c>
      <c r="G68" s="97">
        <v>325.69</v>
      </c>
      <c r="H68" s="97">
        <v>325.69</v>
      </c>
      <c r="I68" s="384">
        <f>H68*1.2</f>
        <v>390.82799999999997</v>
      </c>
      <c r="J68" s="368" t="s">
        <v>150</v>
      </c>
    </row>
    <row r="69" spans="1:10" ht="15.75" customHeight="1" x14ac:dyDescent="0.25">
      <c r="A69" s="95">
        <v>6</v>
      </c>
      <c r="B69" s="73" t="s">
        <v>126</v>
      </c>
      <c r="C69" s="58"/>
      <c r="D69" s="58"/>
      <c r="E69" s="58"/>
      <c r="F69" s="96"/>
      <c r="G69" s="96"/>
      <c r="H69" s="96"/>
      <c r="I69" s="412"/>
      <c r="J69" s="419"/>
    </row>
    <row r="70" spans="1:10" ht="15.75" customHeight="1" x14ac:dyDescent="0.25">
      <c r="A70" s="76"/>
      <c r="B70" s="499" t="s">
        <v>133</v>
      </c>
      <c r="C70" s="1" t="s">
        <v>157</v>
      </c>
      <c r="D70" s="1" t="s">
        <v>226</v>
      </c>
      <c r="E70" s="1" t="s">
        <v>149</v>
      </c>
      <c r="F70" s="97">
        <v>19.82</v>
      </c>
      <c r="G70" s="97">
        <v>19.82</v>
      </c>
      <c r="H70" s="97">
        <v>19.82</v>
      </c>
      <c r="I70" s="520">
        <f>H70*1.2</f>
        <v>23.783999999999999</v>
      </c>
      <c r="J70" s="368" t="s">
        <v>150</v>
      </c>
    </row>
    <row r="71" spans="1:10" ht="15.75" customHeight="1" x14ac:dyDescent="0.25">
      <c r="A71" s="76"/>
      <c r="B71" s="499"/>
      <c r="C71" s="1" t="s">
        <v>157</v>
      </c>
      <c r="D71" s="1" t="s">
        <v>227</v>
      </c>
      <c r="E71" s="1" t="s">
        <v>149</v>
      </c>
      <c r="F71" s="97">
        <v>21.68</v>
      </c>
      <c r="G71" s="97">
        <v>21.68</v>
      </c>
      <c r="H71" s="97">
        <v>21.68</v>
      </c>
      <c r="I71" s="520"/>
      <c r="J71" s="368" t="s">
        <v>155</v>
      </c>
    </row>
    <row r="72" spans="1:10" ht="15.75" customHeight="1" x14ac:dyDescent="0.25">
      <c r="A72" s="76"/>
      <c r="B72" s="499" t="s">
        <v>134</v>
      </c>
      <c r="C72" s="1" t="s">
        <v>152</v>
      </c>
      <c r="D72" s="1" t="s">
        <v>223</v>
      </c>
      <c r="E72" s="1" t="s">
        <v>212</v>
      </c>
      <c r="F72" s="97">
        <v>44.5</v>
      </c>
      <c r="G72" s="97">
        <v>44.5</v>
      </c>
      <c r="H72" s="97">
        <v>44.5</v>
      </c>
      <c r="I72" s="384">
        <f>H72*1.2</f>
        <v>53.4</v>
      </c>
      <c r="J72" s="368" t="s">
        <v>150</v>
      </c>
    </row>
    <row r="73" spans="1:10" ht="15.75" customHeight="1" x14ac:dyDescent="0.25">
      <c r="A73" s="76"/>
      <c r="B73" s="499"/>
      <c r="C73" s="190" t="s">
        <v>565</v>
      </c>
      <c r="D73" s="1"/>
      <c r="E73" s="1"/>
      <c r="F73" s="97"/>
      <c r="G73" s="97"/>
      <c r="H73" s="97"/>
      <c r="I73" s="425"/>
      <c r="J73" s="76"/>
    </row>
    <row r="74" spans="1:10" ht="15.75" customHeight="1" x14ac:dyDescent="0.25">
      <c r="A74" s="76"/>
      <c r="B74" s="499"/>
      <c r="C74" s="1" t="s">
        <v>145</v>
      </c>
      <c r="D74" s="1" t="s">
        <v>228</v>
      </c>
      <c r="E74" s="1"/>
      <c r="F74" s="97">
        <v>50.45</v>
      </c>
      <c r="G74" s="97">
        <v>50.45</v>
      </c>
      <c r="H74" s="97">
        <v>50.45</v>
      </c>
      <c r="I74" s="384">
        <f>H74*1.2</f>
        <v>60.54</v>
      </c>
      <c r="J74" s="368" t="s">
        <v>150</v>
      </c>
    </row>
    <row r="75" spans="1:10" ht="15.75" customHeight="1" x14ac:dyDescent="0.25">
      <c r="A75" s="76"/>
      <c r="B75" s="499"/>
      <c r="C75" s="190" t="s">
        <v>561</v>
      </c>
      <c r="D75" s="1"/>
      <c r="E75" s="1"/>
      <c r="F75" s="97"/>
      <c r="G75" s="97"/>
      <c r="H75" s="97"/>
      <c r="I75" s="384"/>
      <c r="J75" s="368"/>
    </row>
    <row r="76" spans="1:10" ht="15.75" customHeight="1" x14ac:dyDescent="0.25">
      <c r="A76" s="76"/>
      <c r="B76" s="499"/>
      <c r="C76" s="1" t="s">
        <v>145</v>
      </c>
      <c r="D76" s="1" t="s">
        <v>229</v>
      </c>
      <c r="E76" s="1"/>
      <c r="F76" s="97">
        <v>50.79</v>
      </c>
      <c r="G76" s="97">
        <v>50.79</v>
      </c>
      <c r="H76" s="97">
        <v>50.79</v>
      </c>
      <c r="I76" s="520">
        <f>H76*1.2</f>
        <v>60.947999999999993</v>
      </c>
      <c r="J76" s="368" t="s">
        <v>150</v>
      </c>
    </row>
    <row r="77" spans="1:10" ht="15.75" hidden="1" customHeight="1" x14ac:dyDescent="0.25">
      <c r="A77" s="76"/>
      <c r="B77" s="499"/>
      <c r="C77" s="1" t="s">
        <v>157</v>
      </c>
      <c r="D77" s="1" t="s">
        <v>226</v>
      </c>
      <c r="E77" s="1" t="s">
        <v>149</v>
      </c>
      <c r="F77" s="97">
        <v>71.81</v>
      </c>
      <c r="G77" s="97">
        <v>71.81</v>
      </c>
      <c r="H77" s="97">
        <v>71.81</v>
      </c>
      <c r="I77" s="520"/>
      <c r="J77" s="368" t="s">
        <v>151</v>
      </c>
    </row>
    <row r="78" spans="1:10" ht="15.75" hidden="1" customHeight="1" x14ac:dyDescent="0.25">
      <c r="A78" s="76"/>
      <c r="B78" s="499"/>
      <c r="C78" s="1" t="s">
        <v>157</v>
      </c>
      <c r="D78" s="1" t="s">
        <v>227</v>
      </c>
      <c r="E78" s="1" t="s">
        <v>149</v>
      </c>
      <c r="F78" s="97">
        <v>85.05</v>
      </c>
      <c r="G78" s="97">
        <v>85.05</v>
      </c>
      <c r="H78" s="97">
        <v>85.05</v>
      </c>
      <c r="I78" s="520"/>
      <c r="J78" s="368" t="s">
        <v>151</v>
      </c>
    </row>
    <row r="79" spans="1:10" ht="15.75" customHeight="1" x14ac:dyDescent="0.25">
      <c r="A79" s="76"/>
      <c r="B79" s="499" t="s">
        <v>135</v>
      </c>
      <c r="C79" s="1" t="s">
        <v>152</v>
      </c>
      <c r="D79" s="1" t="s">
        <v>223</v>
      </c>
      <c r="E79" s="1" t="s">
        <v>212</v>
      </c>
      <c r="F79" s="97">
        <v>103.7</v>
      </c>
      <c r="G79" s="97">
        <v>103.7</v>
      </c>
      <c r="H79" s="97">
        <v>103.7</v>
      </c>
      <c r="I79" s="384">
        <f>H79*1.2</f>
        <v>124.44</v>
      </c>
      <c r="J79" s="368" t="s">
        <v>150</v>
      </c>
    </row>
    <row r="80" spans="1:10" ht="15.75" customHeight="1" x14ac:dyDescent="0.25">
      <c r="A80" s="76"/>
      <c r="B80" s="499"/>
      <c r="C80" s="190" t="s">
        <v>565</v>
      </c>
      <c r="D80" s="1"/>
      <c r="E80" s="1"/>
      <c r="F80" s="97"/>
      <c r="G80" s="97"/>
      <c r="H80" s="97"/>
      <c r="I80" s="425"/>
      <c r="J80" s="76"/>
    </row>
    <row r="81" spans="1:10" ht="15.75" customHeight="1" x14ac:dyDescent="0.25">
      <c r="A81" s="76"/>
      <c r="B81" s="499"/>
      <c r="C81" s="1" t="s">
        <v>145</v>
      </c>
      <c r="D81" s="1" t="s">
        <v>228</v>
      </c>
      <c r="E81" s="1"/>
      <c r="F81" s="97">
        <v>119.95</v>
      </c>
      <c r="G81" s="97">
        <v>119.95</v>
      </c>
      <c r="H81" s="97">
        <v>119.95</v>
      </c>
      <c r="I81" s="384">
        <f>H81*1.2</f>
        <v>143.94</v>
      </c>
      <c r="J81" s="368" t="s">
        <v>150</v>
      </c>
    </row>
    <row r="82" spans="1:10" ht="15.75" customHeight="1" x14ac:dyDescent="0.25">
      <c r="A82" s="76"/>
      <c r="B82" s="499"/>
      <c r="C82" s="190" t="s">
        <v>561</v>
      </c>
      <c r="D82" s="1"/>
      <c r="E82" s="1"/>
      <c r="F82" s="97"/>
      <c r="G82" s="97"/>
      <c r="H82" s="97"/>
      <c r="I82" s="425"/>
      <c r="J82" s="368"/>
    </row>
    <row r="83" spans="1:10" ht="15.75" customHeight="1" x14ac:dyDescent="0.25">
      <c r="A83" s="76"/>
      <c r="B83" s="499"/>
      <c r="C83" s="1" t="s">
        <v>145</v>
      </c>
      <c r="D83" s="1" t="s">
        <v>229</v>
      </c>
      <c r="E83" s="1"/>
      <c r="F83" s="97">
        <v>120.99</v>
      </c>
      <c r="G83" s="97">
        <v>120.99</v>
      </c>
      <c r="H83" s="97">
        <v>120.99</v>
      </c>
      <c r="I83" s="522">
        <f>H83*1.2</f>
        <v>145.18799999999999</v>
      </c>
      <c r="J83" s="368" t="s">
        <v>150</v>
      </c>
    </row>
    <row r="84" spans="1:10" ht="15.75" hidden="1" customHeight="1" x14ac:dyDescent="0.25">
      <c r="A84" s="76"/>
      <c r="B84" s="499"/>
      <c r="C84" s="1" t="s">
        <v>157</v>
      </c>
      <c r="D84" s="1" t="s">
        <v>226</v>
      </c>
      <c r="E84" s="1" t="s">
        <v>149</v>
      </c>
      <c r="F84" s="97">
        <v>166.97</v>
      </c>
      <c r="G84" s="97">
        <v>166.97</v>
      </c>
      <c r="H84" s="97">
        <v>166.97</v>
      </c>
      <c r="I84" s="525"/>
      <c r="J84" s="368" t="s">
        <v>151</v>
      </c>
    </row>
    <row r="85" spans="1:10" ht="15.75" hidden="1" customHeight="1" x14ac:dyDescent="0.25">
      <c r="A85" s="76"/>
      <c r="B85" s="499"/>
      <c r="C85" s="1" t="s">
        <v>157</v>
      </c>
      <c r="D85" s="1" t="s">
        <v>227</v>
      </c>
      <c r="E85" s="1" t="s">
        <v>149</v>
      </c>
      <c r="F85" s="97">
        <v>202.09</v>
      </c>
      <c r="G85" s="97">
        <v>202.09</v>
      </c>
      <c r="H85" s="97">
        <v>202.09</v>
      </c>
      <c r="I85" s="523"/>
      <c r="J85" s="368" t="s">
        <v>151</v>
      </c>
    </row>
    <row r="86" spans="1:10" ht="15.75" customHeight="1" x14ac:dyDescent="0.25">
      <c r="A86" s="76"/>
      <c r="B86" s="499" t="s">
        <v>136</v>
      </c>
      <c r="C86" s="1" t="s">
        <v>152</v>
      </c>
      <c r="D86" s="1" t="s">
        <v>223</v>
      </c>
      <c r="E86" s="1" t="s">
        <v>212</v>
      </c>
      <c r="F86" s="97">
        <v>207.4</v>
      </c>
      <c r="G86" s="97">
        <v>207.4</v>
      </c>
      <c r="H86" s="97">
        <v>207.4</v>
      </c>
      <c r="I86" s="384">
        <f>H86*1.2</f>
        <v>248.88</v>
      </c>
      <c r="J86" s="368" t="s">
        <v>150</v>
      </c>
    </row>
    <row r="87" spans="1:10" ht="15.75" customHeight="1" x14ac:dyDescent="0.25">
      <c r="A87" s="76"/>
      <c r="B87" s="499"/>
      <c r="C87" s="190" t="s">
        <v>561</v>
      </c>
      <c r="D87" s="1"/>
      <c r="E87" s="1"/>
      <c r="F87" s="97"/>
      <c r="G87" s="97"/>
      <c r="H87" s="97"/>
      <c r="I87" s="425"/>
      <c r="J87" s="76"/>
    </row>
    <row r="88" spans="1:10" ht="15.75" customHeight="1" x14ac:dyDescent="0.25">
      <c r="A88" s="76"/>
      <c r="B88" s="499"/>
      <c r="C88" s="1" t="s">
        <v>157</v>
      </c>
      <c r="D88" s="1" t="s">
        <v>226</v>
      </c>
      <c r="E88" s="1" t="s">
        <v>149</v>
      </c>
      <c r="F88" s="97">
        <v>319.81</v>
      </c>
      <c r="G88" s="97">
        <v>319.81</v>
      </c>
      <c r="H88" s="97">
        <v>319.81</v>
      </c>
      <c r="I88" s="384">
        <f>H88*1.2</f>
        <v>383.77199999999999</v>
      </c>
      <c r="J88" s="368" t="s">
        <v>150</v>
      </c>
    </row>
    <row r="89" spans="1:10" ht="15.75" customHeight="1" x14ac:dyDescent="0.25">
      <c r="A89" s="95">
        <v>7</v>
      </c>
      <c r="B89" s="73" t="s">
        <v>40</v>
      </c>
      <c r="C89" s="58"/>
      <c r="D89" s="58"/>
      <c r="E89" s="58"/>
      <c r="F89" s="96"/>
      <c r="G89" s="96"/>
      <c r="H89" s="96"/>
      <c r="I89" s="412"/>
      <c r="J89" s="419"/>
    </row>
    <row r="90" spans="1:10" ht="15.75" customHeight="1" x14ac:dyDescent="0.25">
      <c r="A90" s="76"/>
      <c r="B90" s="499" t="s">
        <v>133</v>
      </c>
      <c r="C90" s="1" t="s">
        <v>145</v>
      </c>
      <c r="D90" s="1" t="s">
        <v>230</v>
      </c>
      <c r="E90" s="1"/>
      <c r="F90" s="97">
        <v>14.67</v>
      </c>
      <c r="G90" s="97">
        <v>14.67</v>
      </c>
      <c r="H90" s="97">
        <v>14.67</v>
      </c>
      <c r="I90" s="520">
        <f>H90*1.2</f>
        <v>17.603999999999999</v>
      </c>
      <c r="J90" s="368" t="s">
        <v>150</v>
      </c>
    </row>
    <row r="91" spans="1:10" ht="15.75" hidden="1" customHeight="1" x14ac:dyDescent="0.25">
      <c r="A91" s="76"/>
      <c r="B91" s="499"/>
      <c r="C91" s="1" t="s">
        <v>157</v>
      </c>
      <c r="D91" s="1" t="s">
        <v>231</v>
      </c>
      <c r="E91" s="1" t="s">
        <v>212</v>
      </c>
      <c r="F91" s="97">
        <v>26.78</v>
      </c>
      <c r="G91" s="97">
        <v>26.78</v>
      </c>
      <c r="H91" s="97">
        <v>26.78</v>
      </c>
      <c r="I91" s="520"/>
      <c r="J91" s="368" t="s">
        <v>151</v>
      </c>
    </row>
    <row r="92" spans="1:10" ht="15.75" customHeight="1" x14ac:dyDescent="0.25">
      <c r="A92" s="76"/>
      <c r="B92" s="499" t="s">
        <v>134</v>
      </c>
      <c r="C92" s="1" t="s">
        <v>152</v>
      </c>
      <c r="D92" s="1" t="s">
        <v>232</v>
      </c>
      <c r="E92" s="1" t="s">
        <v>212</v>
      </c>
      <c r="F92" s="97">
        <v>40</v>
      </c>
      <c r="G92" s="97">
        <v>40</v>
      </c>
      <c r="H92" s="97">
        <v>40</v>
      </c>
      <c r="I92" s="520">
        <f>H92*1.2</f>
        <v>48</v>
      </c>
      <c r="J92" s="368" t="s">
        <v>150</v>
      </c>
    </row>
    <row r="93" spans="1:10" ht="15.75" hidden="1" customHeight="1" x14ac:dyDescent="0.25">
      <c r="A93" s="76"/>
      <c r="B93" s="499"/>
      <c r="C93" s="1" t="s">
        <v>145</v>
      </c>
      <c r="D93" s="1" t="s">
        <v>230</v>
      </c>
      <c r="E93" s="1"/>
      <c r="F93" s="97">
        <v>48.49</v>
      </c>
      <c r="G93" s="97">
        <v>48.49</v>
      </c>
      <c r="H93" s="97">
        <v>48.49</v>
      </c>
      <c r="I93" s="520"/>
      <c r="J93" s="368" t="s">
        <v>151</v>
      </c>
    </row>
    <row r="94" spans="1:10" ht="15.75" hidden="1" customHeight="1" x14ac:dyDescent="0.25">
      <c r="A94" s="76"/>
      <c r="B94" s="499"/>
      <c r="C94" s="1" t="s">
        <v>157</v>
      </c>
      <c r="D94" s="1" t="s">
        <v>231</v>
      </c>
      <c r="E94" s="1" t="s">
        <v>212</v>
      </c>
      <c r="F94" s="97">
        <v>77.599999999999994</v>
      </c>
      <c r="G94" s="97">
        <v>77.599999999999994</v>
      </c>
      <c r="H94" s="97">
        <v>77.599999999999994</v>
      </c>
      <c r="I94" s="520"/>
      <c r="J94" s="368" t="s">
        <v>151</v>
      </c>
    </row>
    <row r="95" spans="1:10" ht="15.75" customHeight="1" x14ac:dyDescent="0.25">
      <c r="A95" s="76"/>
      <c r="B95" s="365" t="s">
        <v>136</v>
      </c>
      <c r="C95" s="1" t="s">
        <v>157</v>
      </c>
      <c r="D95" s="1" t="s">
        <v>231</v>
      </c>
      <c r="E95" s="1" t="s">
        <v>212</v>
      </c>
      <c r="F95" s="97">
        <v>374.74</v>
      </c>
      <c r="G95" s="97">
        <v>374.74</v>
      </c>
      <c r="H95" s="97">
        <v>374.74</v>
      </c>
      <c r="I95" s="384">
        <f>H95*1.2</f>
        <v>449.68799999999999</v>
      </c>
      <c r="J95" s="368" t="s">
        <v>150</v>
      </c>
    </row>
    <row r="96" spans="1:10" ht="15.75" customHeight="1" x14ac:dyDescent="0.25">
      <c r="A96" s="95">
        <v>8</v>
      </c>
      <c r="B96" s="73" t="s">
        <v>41</v>
      </c>
      <c r="C96" s="58"/>
      <c r="D96" s="58"/>
      <c r="E96" s="58"/>
      <c r="F96" s="96"/>
      <c r="G96" s="96"/>
      <c r="H96" s="96"/>
      <c r="I96" s="412"/>
      <c r="J96" s="419"/>
    </row>
    <row r="97" spans="1:10" ht="15.75" customHeight="1" x14ac:dyDescent="0.25">
      <c r="A97" s="76"/>
      <c r="B97" s="499" t="s">
        <v>133</v>
      </c>
      <c r="C97" s="62" t="s">
        <v>152</v>
      </c>
      <c r="D97" s="62" t="s">
        <v>233</v>
      </c>
      <c r="E97" s="1" t="s">
        <v>212</v>
      </c>
      <c r="F97" s="99">
        <v>10.9</v>
      </c>
      <c r="G97" s="99">
        <v>10.9</v>
      </c>
      <c r="H97" s="99">
        <v>10.9</v>
      </c>
      <c r="I97" s="520">
        <f>H97*1.2</f>
        <v>13.08</v>
      </c>
      <c r="J97" s="368" t="s">
        <v>150</v>
      </c>
    </row>
    <row r="98" spans="1:10" ht="15.75" hidden="1" customHeight="1" x14ac:dyDescent="0.25">
      <c r="A98" s="76"/>
      <c r="B98" s="499"/>
      <c r="C98" s="1" t="s">
        <v>145</v>
      </c>
      <c r="D98" s="1" t="s">
        <v>236</v>
      </c>
      <c r="E98" s="1"/>
      <c r="F98" s="97">
        <v>13.98</v>
      </c>
      <c r="G98" s="97">
        <v>13.98</v>
      </c>
      <c r="H98" s="97">
        <v>13.98</v>
      </c>
      <c r="I98" s="520"/>
      <c r="J98" s="368" t="s">
        <v>151</v>
      </c>
    </row>
    <row r="99" spans="1:10" ht="15.75" hidden="1" customHeight="1" x14ac:dyDescent="0.25">
      <c r="A99" s="76"/>
      <c r="B99" s="499"/>
      <c r="C99" s="1" t="s">
        <v>157</v>
      </c>
      <c r="D99" s="1" t="s">
        <v>237</v>
      </c>
      <c r="E99" s="1" t="s">
        <v>212</v>
      </c>
      <c r="F99" s="97">
        <v>14.91</v>
      </c>
      <c r="G99" s="97">
        <v>14.91</v>
      </c>
      <c r="H99" s="97">
        <v>14.91</v>
      </c>
      <c r="I99" s="520"/>
      <c r="J99" s="368" t="s">
        <v>151</v>
      </c>
    </row>
    <row r="100" spans="1:10" ht="15.75" customHeight="1" x14ac:dyDescent="0.25">
      <c r="A100" s="76"/>
      <c r="B100" s="499" t="s">
        <v>134</v>
      </c>
      <c r="C100" s="1" t="s">
        <v>152</v>
      </c>
      <c r="D100" s="1" t="s">
        <v>233</v>
      </c>
      <c r="E100" s="1" t="s">
        <v>212</v>
      </c>
      <c r="F100" s="97">
        <v>38.15</v>
      </c>
      <c r="G100" s="97">
        <v>38.15</v>
      </c>
      <c r="H100" s="97">
        <v>38.15</v>
      </c>
      <c r="I100" s="520">
        <f>H100*1.2</f>
        <v>45.779999999999994</v>
      </c>
      <c r="J100" s="368" t="s">
        <v>150</v>
      </c>
    </row>
    <row r="101" spans="1:10" ht="15.75" customHeight="1" x14ac:dyDescent="0.25">
      <c r="A101" s="76"/>
      <c r="B101" s="499"/>
      <c r="C101" s="1" t="s">
        <v>145</v>
      </c>
      <c r="D101" s="1" t="s">
        <v>236</v>
      </c>
      <c r="E101" s="1"/>
      <c r="F101" s="97">
        <v>44.77</v>
      </c>
      <c r="G101" s="97">
        <v>44.77</v>
      </c>
      <c r="H101" s="97">
        <v>44.77</v>
      </c>
      <c r="I101" s="520"/>
      <c r="J101" s="368" t="s">
        <v>155</v>
      </c>
    </row>
    <row r="102" spans="1:10" ht="15.75" hidden="1" customHeight="1" x14ac:dyDescent="0.25">
      <c r="A102" s="76"/>
      <c r="B102" s="499"/>
      <c r="C102" s="1" t="s">
        <v>157</v>
      </c>
      <c r="D102" s="1" t="s">
        <v>237</v>
      </c>
      <c r="E102" s="1" t="s">
        <v>212</v>
      </c>
      <c r="F102" s="97">
        <v>55.03</v>
      </c>
      <c r="G102" s="97">
        <v>55.03</v>
      </c>
      <c r="H102" s="97">
        <v>55.03</v>
      </c>
      <c r="I102" s="520"/>
      <c r="J102" s="368" t="s">
        <v>151</v>
      </c>
    </row>
    <row r="103" spans="1:10" ht="15.75" customHeight="1" x14ac:dyDescent="0.25">
      <c r="A103" s="95">
        <v>9</v>
      </c>
      <c r="B103" s="73" t="s">
        <v>42</v>
      </c>
      <c r="C103" s="58"/>
      <c r="D103" s="58"/>
      <c r="E103" s="58"/>
      <c r="F103" s="96"/>
      <c r="G103" s="96"/>
      <c r="H103" s="96"/>
      <c r="I103" s="412"/>
      <c r="J103" s="419"/>
    </row>
    <row r="104" spans="1:10" ht="15.75" customHeight="1" x14ac:dyDescent="0.25">
      <c r="A104" s="76"/>
      <c r="B104" s="499" t="s">
        <v>133</v>
      </c>
      <c r="C104" s="62" t="s">
        <v>152</v>
      </c>
      <c r="D104" s="62" t="s">
        <v>233</v>
      </c>
      <c r="E104" s="62" t="s">
        <v>212</v>
      </c>
      <c r="F104" s="99">
        <v>11.8</v>
      </c>
      <c r="G104" s="99">
        <v>11.8</v>
      </c>
      <c r="H104" s="99">
        <v>11.8</v>
      </c>
      <c r="I104" s="520">
        <f>H104*1.2</f>
        <v>14.16</v>
      </c>
      <c r="J104" s="368" t="s">
        <v>150</v>
      </c>
    </row>
    <row r="105" spans="1:10" ht="15.75" hidden="1" customHeight="1" x14ac:dyDescent="0.25">
      <c r="A105" s="76"/>
      <c r="B105" s="499"/>
      <c r="C105" s="1" t="s">
        <v>157</v>
      </c>
      <c r="D105" s="1" t="s">
        <v>234</v>
      </c>
      <c r="E105" s="1" t="s">
        <v>212</v>
      </c>
      <c r="F105" s="97">
        <v>18.54</v>
      </c>
      <c r="G105" s="97">
        <v>18.54</v>
      </c>
      <c r="H105" s="97">
        <v>18.54</v>
      </c>
      <c r="I105" s="520"/>
      <c r="J105" s="368" t="s">
        <v>151</v>
      </c>
    </row>
    <row r="106" spans="1:10" ht="15.75" customHeight="1" x14ac:dyDescent="0.25">
      <c r="A106" s="76"/>
      <c r="B106" s="499" t="s">
        <v>134</v>
      </c>
      <c r="C106" s="1" t="s">
        <v>152</v>
      </c>
      <c r="D106" s="1" t="s">
        <v>233</v>
      </c>
      <c r="E106" s="1" t="s">
        <v>212</v>
      </c>
      <c r="F106" s="97">
        <v>40.9</v>
      </c>
      <c r="G106" s="97">
        <v>40.9</v>
      </c>
      <c r="H106" s="97">
        <v>40.9</v>
      </c>
      <c r="I106" s="520">
        <f>H106*1.2</f>
        <v>49.08</v>
      </c>
      <c r="J106" s="368" t="s">
        <v>150</v>
      </c>
    </row>
    <row r="107" spans="1:10" ht="15.75" hidden="1" customHeight="1" x14ac:dyDescent="0.25">
      <c r="A107" s="76"/>
      <c r="B107" s="499"/>
      <c r="C107" s="1" t="s">
        <v>157</v>
      </c>
      <c r="D107" s="1" t="s">
        <v>234</v>
      </c>
      <c r="E107" s="1" t="s">
        <v>212</v>
      </c>
      <c r="F107" s="97">
        <v>68.87</v>
      </c>
      <c r="G107" s="97">
        <v>68.87</v>
      </c>
      <c r="H107" s="97">
        <v>68.87</v>
      </c>
      <c r="I107" s="520"/>
      <c r="J107" s="368" t="s">
        <v>151</v>
      </c>
    </row>
    <row r="108" spans="1:10" ht="15.75" hidden="1" customHeight="1" x14ac:dyDescent="0.25">
      <c r="A108" s="76"/>
      <c r="B108" s="499"/>
      <c r="C108" s="1" t="s">
        <v>145</v>
      </c>
      <c r="D108" s="1" t="s">
        <v>235</v>
      </c>
      <c r="E108" s="1"/>
      <c r="F108" s="97">
        <v>156.36000000000001</v>
      </c>
      <c r="G108" s="97">
        <v>156.36000000000001</v>
      </c>
      <c r="H108" s="97">
        <v>156.36000000000001</v>
      </c>
      <c r="I108" s="520"/>
      <c r="J108" s="368" t="s">
        <v>151</v>
      </c>
    </row>
    <row r="109" spans="1:10" ht="15.75" customHeight="1" x14ac:dyDescent="0.25">
      <c r="A109" s="95">
        <v>10</v>
      </c>
      <c r="B109" s="73" t="s">
        <v>43</v>
      </c>
      <c r="C109" s="58"/>
      <c r="D109" s="58"/>
      <c r="E109" s="58"/>
      <c r="F109" s="96"/>
      <c r="G109" s="96"/>
      <c r="H109" s="96"/>
      <c r="I109" s="412"/>
      <c r="J109" s="419"/>
    </row>
    <row r="110" spans="1:10" ht="15.75" customHeight="1" x14ac:dyDescent="0.25">
      <c r="A110" s="76"/>
      <c r="B110" s="499" t="s">
        <v>133</v>
      </c>
      <c r="C110" s="62" t="s">
        <v>152</v>
      </c>
      <c r="D110" s="62" t="s">
        <v>238</v>
      </c>
      <c r="E110" s="62" t="s">
        <v>212</v>
      </c>
      <c r="F110" s="99">
        <v>12.7</v>
      </c>
      <c r="G110" s="99">
        <v>12.7</v>
      </c>
      <c r="H110" s="99">
        <v>12.7</v>
      </c>
      <c r="I110" s="520">
        <f>H110*1.2</f>
        <v>15.239999999999998</v>
      </c>
      <c r="J110" s="368" t="s">
        <v>150</v>
      </c>
    </row>
    <row r="111" spans="1:10" ht="15.75" hidden="1" customHeight="1" x14ac:dyDescent="0.25">
      <c r="A111" s="76"/>
      <c r="B111" s="499"/>
      <c r="C111" s="1" t="s">
        <v>145</v>
      </c>
      <c r="D111" s="1" t="s">
        <v>239</v>
      </c>
      <c r="E111" s="1"/>
      <c r="F111" s="97">
        <v>16.52</v>
      </c>
      <c r="G111" s="97">
        <v>16.52</v>
      </c>
      <c r="H111" s="97">
        <v>16.52</v>
      </c>
      <c r="I111" s="520"/>
      <c r="J111" s="368" t="s">
        <v>151</v>
      </c>
    </row>
    <row r="112" spans="1:10" ht="15.75" hidden="1" customHeight="1" x14ac:dyDescent="0.25">
      <c r="A112" s="76"/>
      <c r="B112" s="499"/>
      <c r="C112" s="1" t="s">
        <v>157</v>
      </c>
      <c r="D112" s="1" t="s">
        <v>234</v>
      </c>
      <c r="E112" s="1" t="s">
        <v>212</v>
      </c>
      <c r="F112" s="97">
        <v>18.54</v>
      </c>
      <c r="G112" s="97">
        <v>18.54</v>
      </c>
      <c r="H112" s="97">
        <v>18.54</v>
      </c>
      <c r="I112" s="520"/>
      <c r="J112" s="368" t="s">
        <v>151</v>
      </c>
    </row>
    <row r="113" spans="1:10" ht="15.75" customHeight="1" x14ac:dyDescent="0.25">
      <c r="A113" s="76"/>
      <c r="B113" s="499" t="s">
        <v>134</v>
      </c>
      <c r="C113" s="1" t="s">
        <v>152</v>
      </c>
      <c r="D113" s="1" t="s">
        <v>238</v>
      </c>
      <c r="E113" s="1" t="s">
        <v>212</v>
      </c>
      <c r="F113" s="97">
        <v>39.049999999999997</v>
      </c>
      <c r="G113" s="97">
        <v>39.049999999999997</v>
      </c>
      <c r="H113" s="97">
        <v>39.049999999999997</v>
      </c>
      <c r="I113" s="520">
        <f>H113*1.2</f>
        <v>46.859999999999992</v>
      </c>
      <c r="J113" s="368" t="s">
        <v>150</v>
      </c>
    </row>
    <row r="114" spans="1:10" ht="15.75" hidden="1" customHeight="1" x14ac:dyDescent="0.25">
      <c r="A114" s="76"/>
      <c r="B114" s="499"/>
      <c r="C114" s="1" t="s">
        <v>145</v>
      </c>
      <c r="D114" s="1" t="s">
        <v>239</v>
      </c>
      <c r="E114" s="1"/>
      <c r="F114" s="97">
        <v>59.83</v>
      </c>
      <c r="G114" s="97">
        <v>59.83</v>
      </c>
      <c r="H114" s="97">
        <v>59.83</v>
      </c>
      <c r="I114" s="520"/>
      <c r="J114" s="368" t="s">
        <v>151</v>
      </c>
    </row>
    <row r="115" spans="1:10" ht="15.75" hidden="1" customHeight="1" x14ac:dyDescent="0.25">
      <c r="A115" s="76"/>
      <c r="B115" s="499"/>
      <c r="C115" s="1" t="s">
        <v>157</v>
      </c>
      <c r="D115" s="1" t="s">
        <v>234</v>
      </c>
      <c r="E115" s="1" t="s">
        <v>212</v>
      </c>
      <c r="F115" s="97">
        <v>68.87</v>
      </c>
      <c r="G115" s="97">
        <v>68.87</v>
      </c>
      <c r="H115" s="97">
        <v>68.87</v>
      </c>
      <c r="I115" s="520"/>
      <c r="J115" s="368" t="s">
        <v>151</v>
      </c>
    </row>
    <row r="116" spans="1:10" ht="15.75" customHeight="1" x14ac:dyDescent="0.25">
      <c r="A116" s="95">
        <v>11</v>
      </c>
      <c r="B116" s="73" t="s">
        <v>44</v>
      </c>
      <c r="C116" s="58"/>
      <c r="D116" s="58"/>
      <c r="E116" s="58"/>
      <c r="F116" s="96"/>
      <c r="G116" s="96"/>
      <c r="H116" s="96"/>
      <c r="I116" s="412"/>
      <c r="J116" s="419"/>
    </row>
    <row r="117" spans="1:10" ht="15.75" customHeight="1" x14ac:dyDescent="0.25">
      <c r="A117" s="76"/>
      <c r="B117" s="499" t="s">
        <v>133</v>
      </c>
      <c r="C117" s="1" t="s">
        <v>152</v>
      </c>
      <c r="D117" s="1" t="s">
        <v>240</v>
      </c>
      <c r="E117" s="1" t="s">
        <v>212</v>
      </c>
      <c r="F117" s="97">
        <v>10.9</v>
      </c>
      <c r="G117" s="97">
        <v>10.9</v>
      </c>
      <c r="H117" s="97">
        <v>10.9</v>
      </c>
      <c r="I117" s="520">
        <f>F117*1.2</f>
        <v>13.08</v>
      </c>
      <c r="J117" s="368" t="s">
        <v>150</v>
      </c>
    </row>
    <row r="118" spans="1:10" ht="15.75" customHeight="1" x14ac:dyDescent="0.25">
      <c r="A118" s="76"/>
      <c r="B118" s="499"/>
      <c r="C118" s="1" t="s">
        <v>145</v>
      </c>
      <c r="D118" s="1" t="s">
        <v>241</v>
      </c>
      <c r="E118" s="1"/>
      <c r="F118" s="97">
        <v>12.48</v>
      </c>
      <c r="G118" s="97">
        <v>12.48</v>
      </c>
      <c r="H118" s="97">
        <v>12.48</v>
      </c>
      <c r="I118" s="520"/>
      <c r="J118" s="368" t="s">
        <v>155</v>
      </c>
    </row>
    <row r="119" spans="1:10" ht="15.75" customHeight="1" x14ac:dyDescent="0.25">
      <c r="A119" s="76"/>
      <c r="B119" s="499"/>
      <c r="C119" s="1" t="s">
        <v>157</v>
      </c>
      <c r="D119" s="1" t="s">
        <v>242</v>
      </c>
      <c r="E119" s="1" t="s">
        <v>149</v>
      </c>
      <c r="F119" s="97">
        <v>12.85</v>
      </c>
      <c r="G119" s="97">
        <v>12.85</v>
      </c>
      <c r="H119" s="97">
        <v>12.85</v>
      </c>
      <c r="I119" s="520"/>
      <c r="J119" s="368" t="s">
        <v>213</v>
      </c>
    </row>
    <row r="120" spans="1:10" ht="15.75" customHeight="1" x14ac:dyDescent="0.25">
      <c r="A120" s="76"/>
      <c r="B120" s="499" t="s">
        <v>134</v>
      </c>
      <c r="C120" s="1" t="s">
        <v>152</v>
      </c>
      <c r="D120" s="1" t="s">
        <v>240</v>
      </c>
      <c r="E120" s="1" t="s">
        <v>212</v>
      </c>
      <c r="F120" s="97">
        <v>29.05</v>
      </c>
      <c r="G120" s="97">
        <v>29.05</v>
      </c>
      <c r="H120" s="97">
        <v>29.05</v>
      </c>
      <c r="I120" s="520">
        <f>H120*1.2</f>
        <v>34.86</v>
      </c>
      <c r="J120" s="368" t="s">
        <v>150</v>
      </c>
    </row>
    <row r="121" spans="1:10" ht="15.75" hidden="1" customHeight="1" x14ac:dyDescent="0.25">
      <c r="A121" s="76"/>
      <c r="B121" s="499"/>
      <c r="C121" s="1" t="s">
        <v>145</v>
      </c>
      <c r="D121" s="1" t="s">
        <v>241</v>
      </c>
      <c r="E121" s="1"/>
      <c r="F121" s="97">
        <v>37.43</v>
      </c>
      <c r="G121" s="97">
        <v>37.43</v>
      </c>
      <c r="H121" s="97">
        <v>37.43</v>
      </c>
      <c r="I121" s="520"/>
      <c r="J121" s="368" t="s">
        <v>151</v>
      </c>
    </row>
    <row r="122" spans="1:10" ht="15.75" hidden="1" customHeight="1" x14ac:dyDescent="0.25">
      <c r="A122" s="76"/>
      <c r="B122" s="499"/>
      <c r="C122" s="1" t="s">
        <v>157</v>
      </c>
      <c r="D122" s="1" t="s">
        <v>242</v>
      </c>
      <c r="E122" s="1" t="s">
        <v>149</v>
      </c>
      <c r="F122" s="97">
        <v>47.38</v>
      </c>
      <c r="G122" s="97">
        <v>47.38</v>
      </c>
      <c r="H122" s="97">
        <v>47.38</v>
      </c>
      <c r="I122" s="520"/>
      <c r="J122" s="368" t="s">
        <v>151</v>
      </c>
    </row>
    <row r="123" spans="1:10" ht="15.75" customHeight="1" x14ac:dyDescent="0.25">
      <c r="A123" s="95">
        <v>13</v>
      </c>
      <c r="B123" s="73" t="s">
        <v>45</v>
      </c>
      <c r="C123" s="58"/>
      <c r="D123" s="58"/>
      <c r="E123" s="58"/>
      <c r="F123" s="96"/>
      <c r="G123" s="96"/>
      <c r="H123" s="96"/>
      <c r="I123" s="412"/>
      <c r="J123" s="419"/>
    </row>
    <row r="124" spans="1:10" ht="15.75" customHeight="1" x14ac:dyDescent="0.25">
      <c r="A124" s="76"/>
      <c r="B124" s="499" t="s">
        <v>133</v>
      </c>
      <c r="C124" s="1" t="s">
        <v>152</v>
      </c>
      <c r="D124" s="1" t="s">
        <v>233</v>
      </c>
      <c r="E124" s="1" t="s">
        <v>212</v>
      </c>
      <c r="F124" s="97">
        <v>12.25</v>
      </c>
      <c r="G124" s="97">
        <v>12.25</v>
      </c>
      <c r="H124" s="97">
        <v>12.25</v>
      </c>
      <c r="I124" s="520">
        <f>H124*1.2</f>
        <v>14.7</v>
      </c>
      <c r="J124" s="368" t="s">
        <v>150</v>
      </c>
    </row>
    <row r="125" spans="1:10" ht="15.75" hidden="1" customHeight="1" x14ac:dyDescent="0.25">
      <c r="A125" s="76"/>
      <c r="B125" s="499"/>
      <c r="C125" s="1" t="s">
        <v>157</v>
      </c>
      <c r="D125" s="1" t="s">
        <v>237</v>
      </c>
      <c r="E125" s="1" t="s">
        <v>212</v>
      </c>
      <c r="F125" s="97">
        <v>14.91</v>
      </c>
      <c r="G125" s="97">
        <v>14.91</v>
      </c>
      <c r="H125" s="97">
        <v>14.91</v>
      </c>
      <c r="I125" s="520"/>
      <c r="J125" s="368" t="s">
        <v>151</v>
      </c>
    </row>
    <row r="126" spans="1:10" ht="15.75" hidden="1" customHeight="1" x14ac:dyDescent="0.25">
      <c r="A126" s="76"/>
      <c r="B126" s="499"/>
      <c r="C126" s="1" t="s">
        <v>145</v>
      </c>
      <c r="D126" s="1" t="s">
        <v>243</v>
      </c>
      <c r="E126" s="1"/>
      <c r="F126" s="97">
        <v>15.48</v>
      </c>
      <c r="G126" s="97">
        <v>15.48</v>
      </c>
      <c r="H126" s="97">
        <v>15.48</v>
      </c>
      <c r="I126" s="520"/>
      <c r="J126" s="368" t="s">
        <v>151</v>
      </c>
    </row>
    <row r="127" spans="1:10" ht="15.75" customHeight="1" x14ac:dyDescent="0.25">
      <c r="A127" s="76"/>
      <c r="B127" s="499" t="s">
        <v>134</v>
      </c>
      <c r="C127" s="1" t="s">
        <v>152</v>
      </c>
      <c r="D127" s="1" t="s">
        <v>233</v>
      </c>
      <c r="E127" s="1" t="s">
        <v>212</v>
      </c>
      <c r="F127" s="97">
        <v>37.25</v>
      </c>
      <c r="G127" s="97">
        <v>37.25</v>
      </c>
      <c r="H127" s="97">
        <v>37.25</v>
      </c>
      <c r="I127" s="520">
        <f>F127*1.2</f>
        <v>44.699999999999996</v>
      </c>
      <c r="J127" s="368" t="s">
        <v>150</v>
      </c>
    </row>
    <row r="128" spans="1:10" ht="15.75" hidden="1" customHeight="1" x14ac:dyDescent="0.25">
      <c r="A128" s="76"/>
      <c r="B128" s="499"/>
      <c r="C128" s="1" t="s">
        <v>145</v>
      </c>
      <c r="D128" s="1" t="s">
        <v>243</v>
      </c>
      <c r="E128" s="1"/>
      <c r="F128" s="97">
        <v>49.55</v>
      </c>
      <c r="G128" s="97">
        <v>49.55</v>
      </c>
      <c r="H128" s="97">
        <v>49.55</v>
      </c>
      <c r="I128" s="520"/>
      <c r="J128" s="368" t="s">
        <v>151</v>
      </c>
    </row>
    <row r="129" spans="1:10" ht="15.75" hidden="1" customHeight="1" x14ac:dyDescent="0.25">
      <c r="A129" s="76"/>
      <c r="B129" s="499"/>
      <c r="C129" s="1" t="s">
        <v>157</v>
      </c>
      <c r="D129" s="1" t="s">
        <v>237</v>
      </c>
      <c r="E129" s="1" t="s">
        <v>212</v>
      </c>
      <c r="F129" s="97">
        <v>55.03</v>
      </c>
      <c r="G129" s="97">
        <v>55.03</v>
      </c>
      <c r="H129" s="97">
        <v>55.03</v>
      </c>
      <c r="I129" s="520"/>
      <c r="J129" s="368" t="s">
        <v>151</v>
      </c>
    </row>
    <row r="130" spans="1:10" ht="15.75" hidden="1" customHeight="1" x14ac:dyDescent="0.25">
      <c r="A130" s="76"/>
      <c r="B130" s="499"/>
      <c r="C130" s="1"/>
      <c r="D130" s="1"/>
      <c r="E130" s="1"/>
      <c r="F130" s="97"/>
      <c r="G130" s="97"/>
      <c r="H130" s="97"/>
      <c r="I130" s="520"/>
      <c r="J130" s="368"/>
    </row>
    <row r="131" spans="1:10" ht="15.75" customHeight="1" x14ac:dyDescent="0.25">
      <c r="A131" s="95">
        <v>14</v>
      </c>
      <c r="B131" s="73" t="s">
        <v>46</v>
      </c>
      <c r="C131" s="58"/>
      <c r="D131" s="58"/>
      <c r="E131" s="58"/>
      <c r="F131" s="96"/>
      <c r="G131" s="96"/>
      <c r="H131" s="96"/>
      <c r="I131" s="412"/>
      <c r="J131" s="419"/>
    </row>
    <row r="132" spans="1:10" ht="15.75" customHeight="1" x14ac:dyDescent="0.25">
      <c r="A132" s="76"/>
      <c r="B132" s="499" t="s">
        <v>133</v>
      </c>
      <c r="C132" s="1" t="s">
        <v>157</v>
      </c>
      <c r="D132" s="1" t="s">
        <v>226</v>
      </c>
      <c r="E132" s="1" t="s">
        <v>212</v>
      </c>
      <c r="F132" s="97">
        <v>19.82</v>
      </c>
      <c r="G132" s="97">
        <v>19.82</v>
      </c>
      <c r="H132" s="97">
        <v>19.82</v>
      </c>
      <c r="I132" s="520">
        <f>H132*1.2</f>
        <v>23.783999999999999</v>
      </c>
      <c r="J132" s="368" t="s">
        <v>150</v>
      </c>
    </row>
    <row r="133" spans="1:10" ht="15.75" customHeight="1" x14ac:dyDescent="0.25">
      <c r="A133" s="76"/>
      <c r="B133" s="499"/>
      <c r="C133" s="1" t="s">
        <v>157</v>
      </c>
      <c r="D133" s="1" t="s">
        <v>227</v>
      </c>
      <c r="E133" s="1" t="s">
        <v>212</v>
      </c>
      <c r="F133" s="97">
        <v>21.68</v>
      </c>
      <c r="G133" s="97">
        <v>21.68</v>
      </c>
      <c r="H133" s="97">
        <v>21.68</v>
      </c>
      <c r="I133" s="520"/>
      <c r="J133" s="368" t="s">
        <v>155</v>
      </c>
    </row>
    <row r="134" spans="1:10" ht="15.75" customHeight="1" x14ac:dyDescent="0.25">
      <c r="A134" s="76"/>
      <c r="B134" s="499" t="s">
        <v>134</v>
      </c>
      <c r="C134" s="1" t="s">
        <v>152</v>
      </c>
      <c r="D134" s="1" t="s">
        <v>244</v>
      </c>
      <c r="E134" s="1" t="s">
        <v>212</v>
      </c>
      <c r="F134" s="97">
        <v>43.6</v>
      </c>
      <c r="G134" s="97">
        <v>43.6</v>
      </c>
      <c r="H134" s="97">
        <v>43.6</v>
      </c>
      <c r="I134" s="384">
        <f>H134*1.2</f>
        <v>52.32</v>
      </c>
      <c r="J134" s="368" t="s">
        <v>150</v>
      </c>
    </row>
    <row r="135" spans="1:10" ht="15.75" customHeight="1" x14ac:dyDescent="0.25">
      <c r="A135" s="76"/>
      <c r="B135" s="499"/>
      <c r="C135" s="190" t="s">
        <v>559</v>
      </c>
      <c r="D135" s="1"/>
      <c r="E135" s="1"/>
      <c r="F135" s="97"/>
      <c r="G135" s="97"/>
      <c r="H135" s="97"/>
      <c r="I135" s="384"/>
      <c r="J135" s="368" t="s">
        <v>150</v>
      </c>
    </row>
    <row r="136" spans="1:10" ht="15.75" customHeight="1" x14ac:dyDescent="0.25">
      <c r="A136" s="76"/>
      <c r="B136" s="499"/>
      <c r="C136" s="1" t="s">
        <v>145</v>
      </c>
      <c r="D136" s="1" t="s">
        <v>245</v>
      </c>
      <c r="E136" s="1"/>
      <c r="F136" s="97">
        <v>50.45</v>
      </c>
      <c r="G136" s="97">
        <v>50.45</v>
      </c>
      <c r="H136" s="97">
        <v>50.45</v>
      </c>
      <c r="I136" s="384">
        <f>H136*1.2</f>
        <v>60.54</v>
      </c>
      <c r="J136" s="368" t="s">
        <v>150</v>
      </c>
    </row>
    <row r="137" spans="1:10" ht="15.75" customHeight="1" x14ac:dyDescent="0.25">
      <c r="A137" s="76"/>
      <c r="B137" s="499"/>
      <c r="C137" s="190" t="s">
        <v>560</v>
      </c>
      <c r="D137" s="1"/>
      <c r="E137" s="1"/>
      <c r="F137" s="97"/>
      <c r="G137" s="97"/>
      <c r="H137" s="97"/>
      <c r="I137" s="384"/>
      <c r="J137" s="368"/>
    </row>
    <row r="138" spans="1:10" ht="15.75" customHeight="1" x14ac:dyDescent="0.25">
      <c r="A138" s="76"/>
      <c r="B138" s="499"/>
      <c r="C138" s="1" t="s">
        <v>145</v>
      </c>
      <c r="D138" s="1" t="s">
        <v>211</v>
      </c>
      <c r="E138" s="1"/>
      <c r="F138" s="97">
        <v>56.22</v>
      </c>
      <c r="G138" s="97">
        <v>56.22</v>
      </c>
      <c r="H138" s="97">
        <v>56.22</v>
      </c>
      <c r="I138" s="384">
        <f>H138*1.2</f>
        <v>67.463999999999999</v>
      </c>
      <c r="J138" s="368" t="s">
        <v>150</v>
      </c>
    </row>
    <row r="139" spans="1:10" ht="15.75" customHeight="1" x14ac:dyDescent="0.25">
      <c r="A139" s="76"/>
      <c r="B139" s="499"/>
      <c r="C139" s="190" t="s">
        <v>568</v>
      </c>
      <c r="D139" s="1"/>
      <c r="E139" s="1"/>
      <c r="F139" s="97"/>
      <c r="G139" s="97"/>
      <c r="H139" s="97"/>
      <c r="I139" s="384"/>
      <c r="J139" s="368"/>
    </row>
    <row r="140" spans="1:10" ht="15.75" customHeight="1" x14ac:dyDescent="0.25">
      <c r="A140" s="76"/>
      <c r="B140" s="499"/>
      <c r="C140" s="1" t="s">
        <v>157</v>
      </c>
      <c r="D140" s="1" t="s">
        <v>226</v>
      </c>
      <c r="E140" s="1" t="s">
        <v>212</v>
      </c>
      <c r="F140" s="97">
        <v>71.81</v>
      </c>
      <c r="G140" s="97">
        <v>71.81</v>
      </c>
      <c r="H140" s="97">
        <v>71.81</v>
      </c>
      <c r="I140" s="522">
        <f>H140*1.2</f>
        <v>86.171999999999997</v>
      </c>
      <c r="J140" s="368" t="s">
        <v>150</v>
      </c>
    </row>
    <row r="141" spans="1:10" ht="15.75" customHeight="1" x14ac:dyDescent="0.25">
      <c r="A141" s="76"/>
      <c r="B141" s="499"/>
      <c r="C141" s="1" t="s">
        <v>157</v>
      </c>
      <c r="D141" s="1" t="s">
        <v>227</v>
      </c>
      <c r="E141" s="1" t="s">
        <v>212</v>
      </c>
      <c r="F141" s="97">
        <v>85.05</v>
      </c>
      <c r="G141" s="97">
        <v>85.05</v>
      </c>
      <c r="H141" s="97">
        <v>85.05</v>
      </c>
      <c r="I141" s="523"/>
      <c r="J141" s="420" t="s">
        <v>155</v>
      </c>
    </row>
    <row r="142" spans="1:10" ht="15.75" customHeight="1" x14ac:dyDescent="0.25">
      <c r="A142" s="76"/>
      <c r="B142" s="499" t="s">
        <v>135</v>
      </c>
      <c r="C142" s="190" t="s">
        <v>559</v>
      </c>
      <c r="D142" s="1"/>
      <c r="E142" s="1"/>
      <c r="F142" s="97"/>
      <c r="G142" s="97"/>
      <c r="H142" s="97"/>
      <c r="I142" s="384"/>
      <c r="J142" s="368"/>
    </row>
    <row r="143" spans="1:10" ht="15.75" customHeight="1" x14ac:dyDescent="0.25">
      <c r="A143" s="76"/>
      <c r="B143" s="499"/>
      <c r="C143" s="1" t="s">
        <v>145</v>
      </c>
      <c r="D143" s="1" t="s">
        <v>245</v>
      </c>
      <c r="E143" s="1"/>
      <c r="F143" s="97">
        <v>119.95</v>
      </c>
      <c r="G143" s="97">
        <v>119.95</v>
      </c>
      <c r="H143" s="97">
        <v>119.95</v>
      </c>
      <c r="I143" s="384">
        <f>H143*1.2</f>
        <v>143.94</v>
      </c>
      <c r="J143" s="368" t="s">
        <v>150</v>
      </c>
    </row>
    <row r="144" spans="1:10" ht="15.75" customHeight="1" x14ac:dyDescent="0.25">
      <c r="A144" s="76"/>
      <c r="B144" s="499"/>
      <c r="C144" s="190" t="s">
        <v>560</v>
      </c>
      <c r="D144" s="1"/>
      <c r="E144" s="1"/>
      <c r="F144" s="97"/>
      <c r="G144" s="97"/>
      <c r="H144" s="97"/>
      <c r="I144" s="384"/>
      <c r="J144" s="368"/>
    </row>
    <row r="145" spans="1:10" ht="15.75" customHeight="1" x14ac:dyDescent="0.25">
      <c r="A145" s="76"/>
      <c r="B145" s="499"/>
      <c r="C145" s="1" t="s">
        <v>145</v>
      </c>
      <c r="D145" s="1" t="s">
        <v>211</v>
      </c>
      <c r="E145" s="1"/>
      <c r="F145" s="97">
        <v>133.38</v>
      </c>
      <c r="G145" s="97">
        <v>133.38</v>
      </c>
      <c r="H145" s="97">
        <v>133.38</v>
      </c>
      <c r="I145" s="384">
        <f>H145*1.2</f>
        <v>160.05599999999998</v>
      </c>
      <c r="J145" s="368" t="s">
        <v>150</v>
      </c>
    </row>
    <row r="146" spans="1:10" ht="15.75" customHeight="1" x14ac:dyDescent="0.25">
      <c r="A146" s="76"/>
      <c r="B146" s="499"/>
      <c r="C146" s="190" t="s">
        <v>568</v>
      </c>
      <c r="D146" s="1"/>
      <c r="E146" s="1"/>
      <c r="F146" s="97"/>
      <c r="G146" s="97"/>
      <c r="H146" s="97"/>
      <c r="I146" s="384"/>
      <c r="J146" s="76"/>
    </row>
    <row r="147" spans="1:10" ht="15.75" customHeight="1" x14ac:dyDescent="0.25">
      <c r="A147" s="76"/>
      <c r="B147" s="499"/>
      <c r="C147" s="1" t="s">
        <v>157</v>
      </c>
      <c r="D147" s="1" t="s">
        <v>226</v>
      </c>
      <c r="E147" s="1" t="s">
        <v>212</v>
      </c>
      <c r="F147" s="97">
        <v>166.97</v>
      </c>
      <c r="G147" s="97">
        <v>166.97</v>
      </c>
      <c r="H147" s="97">
        <v>166.97</v>
      </c>
      <c r="I147" s="520">
        <f>H147*1.2</f>
        <v>200.364</v>
      </c>
      <c r="J147" s="368" t="s">
        <v>150</v>
      </c>
    </row>
    <row r="148" spans="1:10" ht="15.75" hidden="1" customHeight="1" x14ac:dyDescent="0.25">
      <c r="A148" s="76"/>
      <c r="B148" s="499"/>
      <c r="C148" s="1" t="s">
        <v>157</v>
      </c>
      <c r="D148" s="1" t="s">
        <v>227</v>
      </c>
      <c r="E148" s="1" t="s">
        <v>212</v>
      </c>
      <c r="F148" s="97">
        <v>202.09</v>
      </c>
      <c r="G148" s="97">
        <v>202.09</v>
      </c>
      <c r="H148" s="97">
        <v>202.09</v>
      </c>
      <c r="I148" s="520"/>
      <c r="J148" s="368" t="s">
        <v>151</v>
      </c>
    </row>
    <row r="149" spans="1:10" ht="15.75" customHeight="1" x14ac:dyDescent="0.25">
      <c r="A149" s="76"/>
      <c r="B149" s="499" t="s">
        <v>136</v>
      </c>
      <c r="C149" s="1" t="s">
        <v>157</v>
      </c>
      <c r="D149" s="1" t="s">
        <v>226</v>
      </c>
      <c r="E149" s="1" t="s">
        <v>212</v>
      </c>
      <c r="F149" s="97">
        <v>319.81</v>
      </c>
      <c r="G149" s="97">
        <v>319.81</v>
      </c>
      <c r="H149" s="97">
        <v>319.81</v>
      </c>
      <c r="I149" s="384">
        <f>H149*1.2</f>
        <v>383.77199999999999</v>
      </c>
      <c r="J149" s="368" t="s">
        <v>150</v>
      </c>
    </row>
    <row r="150" spans="1:10" ht="15.75" hidden="1" customHeight="1" x14ac:dyDescent="0.25">
      <c r="A150" s="76"/>
      <c r="B150" s="499"/>
      <c r="C150" s="1"/>
      <c r="D150" s="1"/>
      <c r="E150" s="1"/>
      <c r="F150" s="97"/>
      <c r="G150" s="97"/>
      <c r="H150" s="97"/>
      <c r="I150" s="384"/>
      <c r="J150" s="368"/>
    </row>
    <row r="151" spans="1:10" ht="15.75" customHeight="1" x14ac:dyDescent="0.25">
      <c r="A151" s="95">
        <v>15</v>
      </c>
      <c r="B151" s="73" t="s">
        <v>47</v>
      </c>
      <c r="C151" s="58"/>
      <c r="D151" s="58"/>
      <c r="E151" s="58"/>
      <c r="F151" s="96"/>
      <c r="G151" s="96"/>
      <c r="H151" s="96"/>
      <c r="I151" s="412"/>
      <c r="J151" s="419"/>
    </row>
    <row r="152" spans="1:10" ht="15.75" customHeight="1" x14ac:dyDescent="0.25">
      <c r="A152" s="76"/>
      <c r="B152" s="499" t="s">
        <v>133</v>
      </c>
      <c r="C152" s="1" t="s">
        <v>157</v>
      </c>
      <c r="D152" s="1" t="s">
        <v>246</v>
      </c>
      <c r="E152" s="1" t="s">
        <v>212</v>
      </c>
      <c r="F152" s="97">
        <v>11.67</v>
      </c>
      <c r="G152" s="97">
        <v>11.67</v>
      </c>
      <c r="H152" s="97">
        <v>11.67</v>
      </c>
      <c r="I152" s="520">
        <f>H152*1.2</f>
        <v>14.004</v>
      </c>
      <c r="J152" s="368" t="s">
        <v>150</v>
      </c>
    </row>
    <row r="153" spans="1:10" ht="15.75" customHeight="1" x14ac:dyDescent="0.25">
      <c r="A153" s="76"/>
      <c r="B153" s="499"/>
      <c r="C153" s="1" t="s">
        <v>152</v>
      </c>
      <c r="D153" s="1" t="s">
        <v>247</v>
      </c>
      <c r="E153" s="1" t="s">
        <v>212</v>
      </c>
      <c r="F153" s="97">
        <v>13.6</v>
      </c>
      <c r="G153" s="97">
        <v>13.6</v>
      </c>
      <c r="H153" s="97">
        <v>13.6</v>
      </c>
      <c r="I153" s="520"/>
      <c r="J153" s="368" t="s">
        <v>155</v>
      </c>
    </row>
    <row r="154" spans="1:10" ht="15.75" hidden="1" customHeight="1" x14ac:dyDescent="0.25">
      <c r="A154" s="76"/>
      <c r="B154" s="499"/>
      <c r="C154" s="1" t="s">
        <v>145</v>
      </c>
      <c r="D154" s="1" t="s">
        <v>248</v>
      </c>
      <c r="E154" s="1"/>
      <c r="F154" s="97">
        <v>15.61</v>
      </c>
      <c r="G154" s="97">
        <v>15.61</v>
      </c>
      <c r="H154" s="97">
        <v>15.61</v>
      </c>
      <c r="I154" s="520"/>
      <c r="J154" s="368" t="s">
        <v>151</v>
      </c>
    </row>
    <row r="155" spans="1:10" ht="15.75" customHeight="1" x14ac:dyDescent="0.25">
      <c r="A155" s="76"/>
      <c r="B155" s="499" t="s">
        <v>134</v>
      </c>
      <c r="C155" s="79" t="s">
        <v>152</v>
      </c>
      <c r="D155" s="79" t="s">
        <v>247</v>
      </c>
      <c r="E155" s="79" t="s">
        <v>212</v>
      </c>
      <c r="F155" s="97">
        <v>40</v>
      </c>
      <c r="G155" s="97">
        <v>40</v>
      </c>
      <c r="H155" s="97">
        <v>40</v>
      </c>
      <c r="I155" s="520">
        <f>H155*1.2</f>
        <v>48</v>
      </c>
      <c r="J155" s="368" t="s">
        <v>150</v>
      </c>
    </row>
    <row r="156" spans="1:10" ht="15.75" customHeight="1" x14ac:dyDescent="0.25">
      <c r="A156" s="76"/>
      <c r="B156" s="499"/>
      <c r="C156" s="79" t="s">
        <v>157</v>
      </c>
      <c r="D156" s="79" t="s">
        <v>246</v>
      </c>
      <c r="E156" s="79" t="s">
        <v>212</v>
      </c>
      <c r="F156" s="97">
        <v>45.32</v>
      </c>
      <c r="G156" s="97">
        <v>45.32</v>
      </c>
      <c r="H156" s="97">
        <v>45.32</v>
      </c>
      <c r="I156" s="520"/>
      <c r="J156" s="368" t="s">
        <v>155</v>
      </c>
    </row>
    <row r="157" spans="1:10" ht="15.75" hidden="1" customHeight="1" x14ac:dyDescent="0.25">
      <c r="A157" s="76"/>
      <c r="B157" s="499"/>
      <c r="C157" s="79" t="s">
        <v>145</v>
      </c>
      <c r="D157" s="79" t="s">
        <v>248</v>
      </c>
      <c r="E157" s="1"/>
      <c r="F157" s="97">
        <v>54.27</v>
      </c>
      <c r="G157" s="97">
        <v>54.27</v>
      </c>
      <c r="H157" s="97">
        <v>54.27</v>
      </c>
      <c r="I157" s="520"/>
      <c r="J157" s="368" t="s">
        <v>151</v>
      </c>
    </row>
    <row r="158" spans="1:10" ht="15.75" customHeight="1" x14ac:dyDescent="0.25">
      <c r="A158" s="76"/>
      <c r="B158" s="365" t="s">
        <v>135</v>
      </c>
      <c r="C158" s="79" t="s">
        <v>152</v>
      </c>
      <c r="D158" s="79" t="s">
        <v>247</v>
      </c>
      <c r="E158" s="79" t="s">
        <v>212</v>
      </c>
      <c r="F158" s="335">
        <v>186.4</v>
      </c>
      <c r="G158" s="335">
        <v>186.4</v>
      </c>
      <c r="H158" s="335">
        <v>186.4</v>
      </c>
      <c r="I158" s="407">
        <f>H158*1.2</f>
        <v>223.68</v>
      </c>
      <c r="J158" s="368" t="s">
        <v>150</v>
      </c>
    </row>
    <row r="159" spans="1:10" ht="15.75" customHeight="1" x14ac:dyDescent="0.25">
      <c r="A159" s="95">
        <v>16</v>
      </c>
      <c r="B159" s="73" t="s">
        <v>48</v>
      </c>
      <c r="C159" s="58"/>
      <c r="D159" s="58"/>
      <c r="E159" s="58"/>
      <c r="F159" s="96"/>
      <c r="G159" s="96"/>
      <c r="H159" s="96"/>
      <c r="I159" s="412"/>
      <c r="J159" s="419"/>
    </row>
    <row r="160" spans="1:10" ht="15.75" customHeight="1" x14ac:dyDescent="0.25">
      <c r="A160" s="76"/>
      <c r="B160" s="499" t="s">
        <v>133</v>
      </c>
      <c r="C160" s="1" t="s">
        <v>157</v>
      </c>
      <c r="D160" s="1" t="s">
        <v>226</v>
      </c>
      <c r="E160" s="1" t="s">
        <v>212</v>
      </c>
      <c r="F160" s="97">
        <v>19.82</v>
      </c>
      <c r="G160" s="97">
        <v>19.82</v>
      </c>
      <c r="H160" s="97">
        <v>19.82</v>
      </c>
      <c r="I160" s="520">
        <f>H160*1.2</f>
        <v>23.783999999999999</v>
      </c>
      <c r="J160" s="368" t="s">
        <v>150</v>
      </c>
    </row>
    <row r="161" spans="1:10" ht="15.75" customHeight="1" x14ac:dyDescent="0.25">
      <c r="A161" s="76"/>
      <c r="B161" s="499"/>
      <c r="C161" s="1" t="s">
        <v>157</v>
      </c>
      <c r="D161" s="1" t="s">
        <v>227</v>
      </c>
      <c r="E161" s="1" t="s">
        <v>212</v>
      </c>
      <c r="F161" s="97">
        <v>21.68</v>
      </c>
      <c r="G161" s="97">
        <v>21.68</v>
      </c>
      <c r="H161" s="97">
        <v>21.68</v>
      </c>
      <c r="I161" s="520"/>
      <c r="J161" s="368" t="s">
        <v>155</v>
      </c>
    </row>
    <row r="162" spans="1:10" ht="15.75" customHeight="1" x14ac:dyDescent="0.25">
      <c r="A162" s="76"/>
      <c r="B162" s="499" t="s">
        <v>134</v>
      </c>
      <c r="C162" s="1" t="s">
        <v>152</v>
      </c>
      <c r="D162" s="1" t="s">
        <v>244</v>
      </c>
      <c r="E162" s="1" t="s">
        <v>212</v>
      </c>
      <c r="F162" s="97">
        <v>43.6</v>
      </c>
      <c r="G162" s="97">
        <v>43.6</v>
      </c>
      <c r="H162" s="97">
        <v>43.6</v>
      </c>
      <c r="I162" s="384">
        <f>H162*1.2</f>
        <v>52.32</v>
      </c>
      <c r="J162" s="368" t="s">
        <v>251</v>
      </c>
    </row>
    <row r="163" spans="1:10" ht="15.75" customHeight="1" x14ac:dyDescent="0.25">
      <c r="A163" s="76"/>
      <c r="B163" s="499"/>
      <c r="C163" s="190" t="s">
        <v>559</v>
      </c>
      <c r="D163" s="1"/>
      <c r="E163" s="1"/>
      <c r="F163" s="97"/>
      <c r="G163" s="97"/>
      <c r="H163" s="97"/>
      <c r="I163" s="425"/>
      <c r="J163" s="368"/>
    </row>
    <row r="164" spans="1:10" ht="15.75" customHeight="1" x14ac:dyDescent="0.25">
      <c r="A164" s="76"/>
      <c r="B164" s="499"/>
      <c r="C164" s="1" t="s">
        <v>145</v>
      </c>
      <c r="D164" s="1" t="s">
        <v>249</v>
      </c>
      <c r="E164" s="1"/>
      <c r="F164" s="97">
        <v>50.45</v>
      </c>
      <c r="G164" s="97">
        <v>50.45</v>
      </c>
      <c r="H164" s="97">
        <v>50.45</v>
      </c>
      <c r="I164" s="384">
        <f>H164*1.2</f>
        <v>60.54</v>
      </c>
      <c r="J164" s="368" t="s">
        <v>251</v>
      </c>
    </row>
    <row r="165" spans="1:10" ht="15.75" customHeight="1" x14ac:dyDescent="0.25">
      <c r="A165" s="76"/>
      <c r="B165" s="499"/>
      <c r="C165" s="190" t="s">
        <v>560</v>
      </c>
      <c r="D165" s="1"/>
      <c r="E165" s="1"/>
      <c r="F165" s="97"/>
      <c r="G165" s="97"/>
      <c r="H165" s="97"/>
      <c r="I165" s="425"/>
      <c r="J165" s="368"/>
    </row>
    <row r="166" spans="1:10" ht="15.75" customHeight="1" x14ac:dyDescent="0.25">
      <c r="A166" s="76"/>
      <c r="B166" s="499"/>
      <c r="C166" s="1" t="s">
        <v>145</v>
      </c>
      <c r="D166" s="1" t="s">
        <v>250</v>
      </c>
      <c r="E166" s="1"/>
      <c r="F166" s="97">
        <v>56.22</v>
      </c>
      <c r="G166" s="97">
        <v>56.22</v>
      </c>
      <c r="H166" s="97">
        <v>56.22</v>
      </c>
      <c r="I166" s="384">
        <f>H166*1.2</f>
        <v>67.463999999999999</v>
      </c>
      <c r="J166" s="368" t="s">
        <v>150</v>
      </c>
    </row>
    <row r="167" spans="1:10" ht="15.75" customHeight="1" x14ac:dyDescent="0.25">
      <c r="A167" s="76"/>
      <c r="B167" s="499"/>
      <c r="C167" s="190" t="s">
        <v>561</v>
      </c>
      <c r="D167" s="1"/>
      <c r="E167" s="1"/>
      <c r="F167" s="97"/>
      <c r="G167" s="97"/>
      <c r="H167" s="97"/>
      <c r="I167" s="425"/>
      <c r="J167" s="368"/>
    </row>
    <row r="168" spans="1:10" ht="15.75" customHeight="1" x14ac:dyDescent="0.25">
      <c r="A168" s="76"/>
      <c r="B168" s="499"/>
      <c r="C168" s="1" t="s">
        <v>157</v>
      </c>
      <c r="D168" s="1" t="s">
        <v>226</v>
      </c>
      <c r="E168" s="1" t="s">
        <v>212</v>
      </c>
      <c r="F168" s="97">
        <v>71.81</v>
      </c>
      <c r="G168" s="97">
        <v>71.81</v>
      </c>
      <c r="H168" s="97">
        <v>71.81</v>
      </c>
      <c r="I168" s="522">
        <f>H168*1.2</f>
        <v>86.171999999999997</v>
      </c>
      <c r="J168" s="368" t="s">
        <v>150</v>
      </c>
    </row>
    <row r="169" spans="1:10" ht="15.75" customHeight="1" x14ac:dyDescent="0.25">
      <c r="A169" s="76"/>
      <c r="B169" s="499"/>
      <c r="C169" s="1" t="s">
        <v>157</v>
      </c>
      <c r="D169" s="1" t="s">
        <v>227</v>
      </c>
      <c r="E169" s="1" t="s">
        <v>212</v>
      </c>
      <c r="F169" s="97">
        <v>85.05</v>
      </c>
      <c r="G169" s="97">
        <v>85.05</v>
      </c>
      <c r="H169" s="97">
        <v>85.05</v>
      </c>
      <c r="I169" s="523"/>
      <c r="J169" s="368" t="s">
        <v>155</v>
      </c>
    </row>
    <row r="170" spans="1:10" ht="15.75" customHeight="1" x14ac:dyDescent="0.25">
      <c r="A170" s="76"/>
      <c r="B170" s="499" t="s">
        <v>135</v>
      </c>
      <c r="C170" s="190" t="s">
        <v>559</v>
      </c>
      <c r="D170" s="1"/>
      <c r="E170" s="1"/>
      <c r="F170" s="97"/>
      <c r="G170" s="97"/>
      <c r="H170" s="97"/>
      <c r="I170" s="384"/>
      <c r="J170" s="368"/>
    </row>
    <row r="171" spans="1:10" ht="15.75" customHeight="1" x14ac:dyDescent="0.25">
      <c r="A171" s="76"/>
      <c r="B171" s="499"/>
      <c r="C171" s="1" t="s">
        <v>145</v>
      </c>
      <c r="D171" s="1" t="s">
        <v>249</v>
      </c>
      <c r="E171" s="1"/>
      <c r="F171" s="97">
        <v>119.95</v>
      </c>
      <c r="G171" s="97">
        <v>119.95</v>
      </c>
      <c r="H171" s="97">
        <v>119.95</v>
      </c>
      <c r="I171" s="384">
        <f>H171*1.2</f>
        <v>143.94</v>
      </c>
      <c r="J171" s="368" t="s">
        <v>150</v>
      </c>
    </row>
    <row r="172" spans="1:10" ht="15.75" customHeight="1" x14ac:dyDescent="0.25">
      <c r="A172" s="76"/>
      <c r="B172" s="499"/>
      <c r="C172" s="190" t="s">
        <v>560</v>
      </c>
      <c r="D172" s="1"/>
      <c r="E172" s="1"/>
      <c r="F172" s="97"/>
      <c r="G172" s="97"/>
      <c r="H172" s="97"/>
      <c r="I172" s="425"/>
      <c r="J172" s="76"/>
    </row>
    <row r="173" spans="1:10" ht="15.75" customHeight="1" x14ac:dyDescent="0.25">
      <c r="A173" s="76"/>
      <c r="B173" s="499"/>
      <c r="C173" s="1" t="s">
        <v>145</v>
      </c>
      <c r="D173" s="1" t="s">
        <v>250</v>
      </c>
      <c r="E173" s="1"/>
      <c r="F173" s="97">
        <v>133.38</v>
      </c>
      <c r="G173" s="97">
        <v>133.38</v>
      </c>
      <c r="H173" s="97">
        <v>133.38</v>
      </c>
      <c r="I173" s="384">
        <f>H173*1.2</f>
        <v>160.05599999999998</v>
      </c>
      <c r="J173" s="368" t="s">
        <v>150</v>
      </c>
    </row>
    <row r="174" spans="1:10" ht="15.75" customHeight="1" x14ac:dyDescent="0.25">
      <c r="A174" s="76"/>
      <c r="B174" s="499"/>
      <c r="C174" s="190" t="s">
        <v>561</v>
      </c>
      <c r="D174" s="1"/>
      <c r="E174" s="1"/>
      <c r="F174" s="97"/>
      <c r="G174" s="97"/>
      <c r="H174" s="97"/>
      <c r="I174" s="425"/>
      <c r="J174" s="368"/>
    </row>
    <row r="175" spans="1:10" ht="15.75" customHeight="1" x14ac:dyDescent="0.25">
      <c r="A175" s="76"/>
      <c r="B175" s="499"/>
      <c r="C175" s="1" t="s">
        <v>157</v>
      </c>
      <c r="D175" s="1" t="s">
        <v>226</v>
      </c>
      <c r="E175" s="1" t="s">
        <v>212</v>
      </c>
      <c r="F175" s="97">
        <v>166.97</v>
      </c>
      <c r="G175" s="97">
        <v>166.97</v>
      </c>
      <c r="H175" s="97">
        <v>166.97</v>
      </c>
      <c r="I175" s="522">
        <f>H175*1.2</f>
        <v>200.364</v>
      </c>
      <c r="J175" s="368" t="s">
        <v>150</v>
      </c>
    </row>
    <row r="176" spans="1:10" ht="15.75" hidden="1" customHeight="1" x14ac:dyDescent="0.25">
      <c r="A176" s="76"/>
      <c r="B176" s="499"/>
      <c r="C176" s="1" t="s">
        <v>157</v>
      </c>
      <c r="D176" s="1" t="s">
        <v>227</v>
      </c>
      <c r="E176" s="1" t="s">
        <v>212</v>
      </c>
      <c r="F176" s="97">
        <v>202.09</v>
      </c>
      <c r="G176" s="97">
        <v>202.09</v>
      </c>
      <c r="H176" s="97">
        <v>202.09</v>
      </c>
      <c r="I176" s="523"/>
      <c r="J176" s="368" t="s">
        <v>151</v>
      </c>
    </row>
    <row r="177" spans="1:10" ht="15.75" customHeight="1" x14ac:dyDescent="0.25">
      <c r="A177" s="76"/>
      <c r="B177" s="365" t="s">
        <v>136</v>
      </c>
      <c r="C177" s="1" t="s">
        <v>157</v>
      </c>
      <c r="D177" s="1" t="s">
        <v>226</v>
      </c>
      <c r="E177" s="1" t="s">
        <v>212</v>
      </c>
      <c r="F177" s="97">
        <v>319.81</v>
      </c>
      <c r="G177" s="97">
        <v>319.81</v>
      </c>
      <c r="H177" s="97">
        <v>319.81</v>
      </c>
      <c r="I177" s="384">
        <f>H177*1.2</f>
        <v>383.77199999999999</v>
      </c>
      <c r="J177" s="368" t="s">
        <v>150</v>
      </c>
    </row>
    <row r="178" spans="1:10" ht="15.75" customHeight="1" x14ac:dyDescent="0.25">
      <c r="A178" s="95">
        <v>17</v>
      </c>
      <c r="B178" s="73" t="s">
        <v>127</v>
      </c>
      <c r="C178" s="58"/>
      <c r="D178" s="58"/>
      <c r="E178" s="58"/>
      <c r="F178" s="96"/>
      <c r="G178" s="96"/>
      <c r="H178" s="96"/>
      <c r="I178" s="412"/>
      <c r="J178" s="419"/>
    </row>
    <row r="179" spans="1:10" ht="15.75" customHeight="1" x14ac:dyDescent="0.25">
      <c r="A179" s="76"/>
      <c r="B179" s="499" t="s">
        <v>133</v>
      </c>
      <c r="C179" s="1" t="s">
        <v>157</v>
      </c>
      <c r="D179" s="1" t="s">
        <v>221</v>
      </c>
      <c r="E179" s="1" t="s">
        <v>212</v>
      </c>
      <c r="F179" s="97">
        <v>20.11</v>
      </c>
      <c r="G179" s="97">
        <v>20.11</v>
      </c>
      <c r="H179" s="97">
        <v>20.11</v>
      </c>
      <c r="I179" s="520">
        <f>H179*1.2</f>
        <v>24.131999999999998</v>
      </c>
      <c r="J179" s="368" t="s">
        <v>150</v>
      </c>
    </row>
    <row r="180" spans="1:10" ht="15.75" customHeight="1" x14ac:dyDescent="0.25">
      <c r="A180" s="76"/>
      <c r="B180" s="499"/>
      <c r="C180" s="1" t="s">
        <v>252</v>
      </c>
      <c r="D180" s="1" t="s">
        <v>222</v>
      </c>
      <c r="E180" s="1" t="s">
        <v>212</v>
      </c>
      <c r="F180" s="97">
        <v>22.07</v>
      </c>
      <c r="G180" s="97">
        <v>22.07</v>
      </c>
      <c r="H180" s="97">
        <v>22.07</v>
      </c>
      <c r="I180" s="520"/>
      <c r="J180" s="368" t="s">
        <v>155</v>
      </c>
    </row>
    <row r="181" spans="1:10" ht="15.75" customHeight="1" x14ac:dyDescent="0.25">
      <c r="A181" s="76"/>
      <c r="B181" s="499" t="s">
        <v>134</v>
      </c>
      <c r="C181" s="1" t="s">
        <v>152</v>
      </c>
      <c r="D181" s="1" t="s">
        <v>244</v>
      </c>
      <c r="E181" s="1" t="s">
        <v>212</v>
      </c>
      <c r="F181" s="97">
        <v>43.6</v>
      </c>
      <c r="G181" s="97">
        <v>43.6</v>
      </c>
      <c r="H181" s="97">
        <v>43.6</v>
      </c>
      <c r="I181" s="384">
        <f>H181*1.2</f>
        <v>52.32</v>
      </c>
      <c r="J181" s="368" t="s">
        <v>150</v>
      </c>
    </row>
    <row r="182" spans="1:10" ht="15.75" customHeight="1" x14ac:dyDescent="0.25">
      <c r="A182" s="76"/>
      <c r="B182" s="499"/>
      <c r="C182" s="190" t="s">
        <v>569</v>
      </c>
      <c r="D182" s="1"/>
      <c r="E182" s="1"/>
      <c r="F182" s="97"/>
      <c r="G182" s="97"/>
      <c r="H182" s="97"/>
      <c r="I182" s="413"/>
      <c r="J182" s="420"/>
    </row>
    <row r="183" spans="1:10" ht="15.75" customHeight="1" x14ac:dyDescent="0.25">
      <c r="A183" s="76"/>
      <c r="B183" s="499"/>
      <c r="C183" s="1" t="s">
        <v>145</v>
      </c>
      <c r="D183" s="1" t="s">
        <v>253</v>
      </c>
      <c r="E183" s="1"/>
      <c r="F183" s="97">
        <v>51.72</v>
      </c>
      <c r="G183" s="97">
        <v>51.72</v>
      </c>
      <c r="H183" s="97">
        <v>51.72</v>
      </c>
      <c r="I183" s="413">
        <f>H183*1.2</f>
        <v>62.063999999999993</v>
      </c>
      <c r="J183" s="420" t="s">
        <v>150</v>
      </c>
    </row>
    <row r="184" spans="1:10" ht="15.75" customHeight="1" x14ac:dyDescent="0.25">
      <c r="A184" s="76"/>
      <c r="B184" s="499"/>
      <c r="C184" s="190" t="s">
        <v>570</v>
      </c>
      <c r="D184" s="1"/>
      <c r="E184" s="1"/>
      <c r="F184" s="97"/>
      <c r="G184" s="97"/>
      <c r="H184" s="97"/>
      <c r="I184" s="425"/>
      <c r="J184" s="76"/>
    </row>
    <row r="185" spans="1:10" ht="15.75" customHeight="1" x14ac:dyDescent="0.25">
      <c r="A185" s="76"/>
      <c r="B185" s="499"/>
      <c r="C185" s="1" t="s">
        <v>145</v>
      </c>
      <c r="D185" s="1" t="s">
        <v>254</v>
      </c>
      <c r="E185" s="1"/>
      <c r="F185" s="97">
        <v>57.34</v>
      </c>
      <c r="G185" s="97">
        <v>57.34</v>
      </c>
      <c r="H185" s="97">
        <v>57.34</v>
      </c>
      <c r="I185" s="384">
        <f>H185*1.2</f>
        <v>68.808000000000007</v>
      </c>
      <c r="J185" s="368" t="s">
        <v>150</v>
      </c>
    </row>
    <row r="186" spans="1:10" ht="15.75" customHeight="1" x14ac:dyDescent="0.25">
      <c r="A186" s="76"/>
      <c r="B186" s="499"/>
      <c r="C186" s="190" t="s">
        <v>571</v>
      </c>
      <c r="D186" s="1"/>
      <c r="E186" s="1"/>
      <c r="F186" s="97"/>
      <c r="G186" s="97"/>
      <c r="H186" s="97"/>
      <c r="I186" s="384"/>
      <c r="J186" s="368"/>
    </row>
    <row r="187" spans="1:10" ht="15.75" customHeight="1" x14ac:dyDescent="0.25">
      <c r="A187" s="76"/>
      <c r="B187" s="499"/>
      <c r="C187" s="1" t="s">
        <v>157</v>
      </c>
      <c r="D187" s="1" t="s">
        <v>221</v>
      </c>
      <c r="E187" s="1" t="s">
        <v>212</v>
      </c>
      <c r="F187" s="97">
        <v>72.69</v>
      </c>
      <c r="G187" s="97">
        <v>72.69</v>
      </c>
      <c r="H187" s="97">
        <v>72.69</v>
      </c>
      <c r="I187" s="520">
        <f>H187*1.2</f>
        <v>87.227999999999994</v>
      </c>
      <c r="J187" s="368" t="s">
        <v>150</v>
      </c>
    </row>
    <row r="188" spans="1:10" ht="15.75" customHeight="1" x14ac:dyDescent="0.25">
      <c r="A188" s="76"/>
      <c r="B188" s="499"/>
      <c r="C188" s="1" t="s">
        <v>252</v>
      </c>
      <c r="D188" s="1" t="s">
        <v>222</v>
      </c>
      <c r="E188" s="1" t="s">
        <v>212</v>
      </c>
      <c r="F188" s="97">
        <v>85.84</v>
      </c>
      <c r="G188" s="97">
        <v>85.84</v>
      </c>
      <c r="H188" s="97">
        <v>85.84</v>
      </c>
      <c r="I188" s="520"/>
      <c r="J188" s="368" t="s">
        <v>155</v>
      </c>
    </row>
    <row r="189" spans="1:10" ht="15.75" customHeight="1" x14ac:dyDescent="0.25">
      <c r="A189" s="76"/>
      <c r="B189" s="499" t="s">
        <v>135</v>
      </c>
      <c r="C189" s="190" t="s">
        <v>569</v>
      </c>
      <c r="D189" s="1"/>
      <c r="E189" s="1"/>
      <c r="F189" s="97"/>
      <c r="G189" s="97"/>
      <c r="H189" s="97"/>
      <c r="I189" s="425"/>
      <c r="J189" s="76"/>
    </row>
    <row r="190" spans="1:10" ht="15.75" customHeight="1" x14ac:dyDescent="0.25">
      <c r="A190" s="76"/>
      <c r="B190" s="499"/>
      <c r="C190" s="1" t="s">
        <v>145</v>
      </c>
      <c r="D190" s="1" t="s">
        <v>253</v>
      </c>
      <c r="E190" s="1"/>
      <c r="F190" s="97">
        <v>123.3</v>
      </c>
      <c r="G190" s="97">
        <v>123.3</v>
      </c>
      <c r="H190" s="97">
        <v>123.3</v>
      </c>
      <c r="I190" s="384">
        <f>H190*1.2</f>
        <v>147.95999999999998</v>
      </c>
      <c r="J190" s="368" t="s">
        <v>150</v>
      </c>
    </row>
    <row r="191" spans="1:10" ht="15.75" customHeight="1" x14ac:dyDescent="0.25">
      <c r="A191" s="76"/>
      <c r="B191" s="499"/>
      <c r="C191" s="190" t="s">
        <v>570</v>
      </c>
      <c r="D191" s="1"/>
      <c r="E191" s="1"/>
      <c r="F191" s="97"/>
      <c r="G191" s="97"/>
      <c r="H191" s="97"/>
      <c r="I191" s="425"/>
      <c r="J191" s="368"/>
    </row>
    <row r="192" spans="1:10" ht="15.75" customHeight="1" x14ac:dyDescent="0.25">
      <c r="A192" s="76"/>
      <c r="B192" s="499"/>
      <c r="C192" s="1" t="s">
        <v>145</v>
      </c>
      <c r="D192" s="1" t="s">
        <v>254</v>
      </c>
      <c r="E192" s="1"/>
      <c r="F192" s="97">
        <v>136.38999999999999</v>
      </c>
      <c r="G192" s="97">
        <v>136.38999999999999</v>
      </c>
      <c r="H192" s="97">
        <v>136.38999999999999</v>
      </c>
      <c r="I192" s="384">
        <f>H192*1.2</f>
        <v>163.66799999999998</v>
      </c>
      <c r="J192" s="368" t="s">
        <v>150</v>
      </c>
    </row>
    <row r="193" spans="1:10" ht="15.75" customHeight="1" x14ac:dyDescent="0.25">
      <c r="A193" s="76"/>
      <c r="B193" s="499"/>
      <c r="C193" s="190" t="s">
        <v>564</v>
      </c>
      <c r="D193" s="1"/>
      <c r="E193" s="1"/>
      <c r="F193" s="97"/>
      <c r="G193" s="97"/>
      <c r="H193" s="97"/>
      <c r="I193" s="384"/>
      <c r="J193" s="368"/>
    </row>
    <row r="194" spans="1:10" ht="15.75" customHeight="1" x14ac:dyDescent="0.25">
      <c r="A194" s="76"/>
      <c r="B194" s="499"/>
      <c r="C194" s="1" t="s">
        <v>157</v>
      </c>
      <c r="D194" s="1" t="s">
        <v>221</v>
      </c>
      <c r="E194" s="1" t="s">
        <v>212</v>
      </c>
      <c r="F194" s="97">
        <v>169.52</v>
      </c>
      <c r="G194" s="97">
        <v>169.52</v>
      </c>
      <c r="H194" s="97">
        <v>169.52</v>
      </c>
      <c r="I194" s="520">
        <f>H194*1.2</f>
        <v>203.42400000000001</v>
      </c>
      <c r="J194" s="368" t="s">
        <v>150</v>
      </c>
    </row>
    <row r="195" spans="1:10" ht="15.75" customHeight="1" x14ac:dyDescent="0.25">
      <c r="A195" s="76"/>
      <c r="B195" s="499"/>
      <c r="C195" s="1" t="s">
        <v>252</v>
      </c>
      <c r="D195" s="1" t="s">
        <v>222</v>
      </c>
      <c r="E195" s="1" t="s">
        <v>212</v>
      </c>
      <c r="F195" s="97">
        <v>203.07</v>
      </c>
      <c r="G195" s="97">
        <v>203.07</v>
      </c>
      <c r="H195" s="97">
        <v>203.07</v>
      </c>
      <c r="I195" s="520"/>
      <c r="J195" s="368" t="s">
        <v>155</v>
      </c>
    </row>
    <row r="196" spans="1:10" ht="15.75" customHeight="1" x14ac:dyDescent="0.25">
      <c r="A196" s="76"/>
      <c r="B196" s="365" t="s">
        <v>136</v>
      </c>
      <c r="C196" s="1" t="s">
        <v>157</v>
      </c>
      <c r="D196" s="1" t="s">
        <v>221</v>
      </c>
      <c r="E196" s="1" t="s">
        <v>212</v>
      </c>
      <c r="F196" s="97">
        <v>325.69</v>
      </c>
      <c r="G196" s="97">
        <v>325.69</v>
      </c>
      <c r="H196" s="97">
        <v>325.69</v>
      </c>
      <c r="I196" s="384">
        <f>H196*1.2</f>
        <v>390.82799999999997</v>
      </c>
      <c r="J196" s="368" t="s">
        <v>150</v>
      </c>
    </row>
    <row r="197" spans="1:10" ht="15.75" customHeight="1" x14ac:dyDescent="0.25">
      <c r="A197" s="95">
        <v>18</v>
      </c>
      <c r="B197" s="73" t="s">
        <v>128</v>
      </c>
      <c r="C197" s="58"/>
      <c r="D197" s="58"/>
      <c r="E197" s="58"/>
      <c r="F197" s="96"/>
      <c r="G197" s="96"/>
      <c r="H197" s="96"/>
      <c r="I197" s="412"/>
      <c r="J197" s="419"/>
    </row>
    <row r="198" spans="1:10" ht="15.75" customHeight="1" x14ac:dyDescent="0.25">
      <c r="A198" s="76"/>
      <c r="B198" s="499" t="s">
        <v>133</v>
      </c>
      <c r="C198" s="1" t="s">
        <v>157</v>
      </c>
      <c r="D198" s="1" t="s">
        <v>221</v>
      </c>
      <c r="E198" s="1" t="s">
        <v>212</v>
      </c>
      <c r="F198" s="97">
        <v>20.11</v>
      </c>
      <c r="G198" s="97">
        <v>20.11</v>
      </c>
      <c r="H198" s="97">
        <v>20.11</v>
      </c>
      <c r="I198" s="520">
        <f>H198*1.2</f>
        <v>24.131999999999998</v>
      </c>
      <c r="J198" s="368" t="s">
        <v>150</v>
      </c>
    </row>
    <row r="199" spans="1:10" ht="15.75" customHeight="1" x14ac:dyDescent="0.25">
      <c r="A199" s="76"/>
      <c r="B199" s="499"/>
      <c r="C199" s="1" t="s">
        <v>157</v>
      </c>
      <c r="D199" s="1" t="s">
        <v>222</v>
      </c>
      <c r="E199" s="1" t="s">
        <v>212</v>
      </c>
      <c r="F199" s="97">
        <v>22.07</v>
      </c>
      <c r="G199" s="97">
        <v>22.07</v>
      </c>
      <c r="H199" s="97">
        <v>22.07</v>
      </c>
      <c r="I199" s="520"/>
      <c r="J199" s="368" t="s">
        <v>155</v>
      </c>
    </row>
    <row r="200" spans="1:10" ht="15.75" customHeight="1" x14ac:dyDescent="0.25">
      <c r="A200" s="76"/>
      <c r="B200" s="499" t="s">
        <v>134</v>
      </c>
      <c r="C200" s="1" t="s">
        <v>152</v>
      </c>
      <c r="D200" s="1" t="s">
        <v>244</v>
      </c>
      <c r="E200" s="1" t="s">
        <v>212</v>
      </c>
      <c r="F200" s="97">
        <v>48.1</v>
      </c>
      <c r="G200" s="97">
        <v>48.1</v>
      </c>
      <c r="H200" s="97">
        <v>48.1</v>
      </c>
      <c r="I200" s="384">
        <f>H200*1.2</f>
        <v>57.72</v>
      </c>
      <c r="J200" s="368" t="s">
        <v>150</v>
      </c>
    </row>
    <row r="201" spans="1:10" ht="15.75" customHeight="1" x14ac:dyDescent="0.25">
      <c r="A201" s="76"/>
      <c r="B201" s="499"/>
      <c r="C201" s="190" t="s">
        <v>572</v>
      </c>
      <c r="D201" s="1"/>
      <c r="E201" s="1"/>
      <c r="F201" s="97"/>
      <c r="G201" s="97"/>
      <c r="H201" s="97"/>
      <c r="I201" s="384"/>
      <c r="J201" s="368"/>
    </row>
    <row r="202" spans="1:10" ht="15.75" customHeight="1" x14ac:dyDescent="0.25">
      <c r="A202" s="76"/>
      <c r="B202" s="499"/>
      <c r="C202" s="1" t="s">
        <v>145</v>
      </c>
      <c r="D202" s="1" t="s">
        <v>255</v>
      </c>
      <c r="E202" s="1"/>
      <c r="F202" s="97">
        <v>51.72</v>
      </c>
      <c r="G202" s="97">
        <v>51.72</v>
      </c>
      <c r="H202" s="97">
        <v>51.72</v>
      </c>
      <c r="I202" s="384">
        <f>H202*1.2</f>
        <v>62.063999999999993</v>
      </c>
      <c r="J202" s="368" t="s">
        <v>150</v>
      </c>
    </row>
    <row r="203" spans="1:10" ht="15.75" customHeight="1" x14ac:dyDescent="0.25">
      <c r="A203" s="76"/>
      <c r="B203" s="499"/>
      <c r="C203" s="190" t="s">
        <v>563</v>
      </c>
      <c r="D203" s="1"/>
      <c r="E203" s="1"/>
      <c r="F203" s="97"/>
      <c r="G203" s="97"/>
      <c r="H203" s="97"/>
      <c r="I203" s="384"/>
      <c r="J203" s="368"/>
    </row>
    <row r="204" spans="1:10" ht="15.75" customHeight="1" x14ac:dyDescent="0.25">
      <c r="A204" s="76"/>
      <c r="B204" s="499"/>
      <c r="C204" s="1" t="s">
        <v>145</v>
      </c>
      <c r="D204" s="1" t="s">
        <v>256</v>
      </c>
      <c r="E204" s="1"/>
      <c r="F204" s="97">
        <v>57.34</v>
      </c>
      <c r="G204" s="97">
        <v>57.34</v>
      </c>
      <c r="H204" s="97">
        <v>57.34</v>
      </c>
      <c r="I204" s="384">
        <f>H204*1.2</f>
        <v>68.808000000000007</v>
      </c>
      <c r="J204" s="368" t="s">
        <v>150</v>
      </c>
    </row>
    <row r="205" spans="1:10" ht="15.75" customHeight="1" x14ac:dyDescent="0.25">
      <c r="A205" s="76"/>
      <c r="B205" s="499"/>
      <c r="C205" s="190" t="s">
        <v>564</v>
      </c>
      <c r="D205" s="1"/>
      <c r="E205" s="1"/>
      <c r="F205" s="97"/>
      <c r="G205" s="97"/>
      <c r="H205" s="97"/>
      <c r="I205" s="384"/>
      <c r="J205" s="368"/>
    </row>
    <row r="206" spans="1:10" ht="15.75" customHeight="1" x14ac:dyDescent="0.25">
      <c r="A206" s="76"/>
      <c r="B206" s="499"/>
      <c r="C206" s="1" t="s">
        <v>157</v>
      </c>
      <c r="D206" s="1" t="s">
        <v>221</v>
      </c>
      <c r="E206" s="1" t="s">
        <v>212</v>
      </c>
      <c r="F206" s="97">
        <v>72.69</v>
      </c>
      <c r="G206" s="97">
        <v>72.69</v>
      </c>
      <c r="H206" s="97">
        <v>72.69</v>
      </c>
      <c r="I206" s="520">
        <f>H206*1.2</f>
        <v>87.227999999999994</v>
      </c>
      <c r="J206" s="368" t="s">
        <v>150</v>
      </c>
    </row>
    <row r="207" spans="1:10" ht="15.75" customHeight="1" x14ac:dyDescent="0.25">
      <c r="A207" s="76"/>
      <c r="B207" s="499"/>
      <c r="C207" s="1" t="s">
        <v>157</v>
      </c>
      <c r="D207" s="1" t="s">
        <v>222</v>
      </c>
      <c r="E207" s="1" t="s">
        <v>212</v>
      </c>
      <c r="F207" s="97">
        <v>85.84</v>
      </c>
      <c r="G207" s="97">
        <v>85.84</v>
      </c>
      <c r="H207" s="97">
        <v>85.84</v>
      </c>
      <c r="I207" s="520"/>
      <c r="J207" s="368" t="s">
        <v>155</v>
      </c>
    </row>
    <row r="208" spans="1:10" ht="15.75" customHeight="1" x14ac:dyDescent="0.25">
      <c r="A208" s="76"/>
      <c r="B208" s="499" t="s">
        <v>135</v>
      </c>
      <c r="C208" s="1" t="s">
        <v>145</v>
      </c>
      <c r="D208" s="1" t="s">
        <v>255</v>
      </c>
      <c r="E208" s="1"/>
      <c r="F208" s="97">
        <v>123.3</v>
      </c>
      <c r="G208" s="97">
        <v>123.3</v>
      </c>
      <c r="H208" s="97">
        <v>123.3</v>
      </c>
      <c r="I208" s="384">
        <f>H208*1.2</f>
        <v>147.95999999999998</v>
      </c>
      <c r="J208" s="368" t="s">
        <v>150</v>
      </c>
    </row>
    <row r="209" spans="1:10" ht="15.75" customHeight="1" x14ac:dyDescent="0.25">
      <c r="A209" s="76"/>
      <c r="B209" s="499"/>
      <c r="C209" s="190" t="s">
        <v>563</v>
      </c>
      <c r="D209" s="1"/>
      <c r="E209" s="1"/>
      <c r="F209" s="97"/>
      <c r="G209" s="97"/>
      <c r="H209" s="97"/>
      <c r="I209" s="384"/>
      <c r="J209" s="368"/>
    </row>
    <row r="210" spans="1:10" ht="15.75" customHeight="1" x14ac:dyDescent="0.25">
      <c r="A210" s="76"/>
      <c r="B210" s="499"/>
      <c r="C210" s="1" t="s">
        <v>145</v>
      </c>
      <c r="D210" s="1" t="s">
        <v>256</v>
      </c>
      <c r="E210" s="1"/>
      <c r="F210" s="97">
        <v>136.38999999999999</v>
      </c>
      <c r="G210" s="97">
        <v>136.38999999999999</v>
      </c>
      <c r="H210" s="97">
        <v>136.38999999999999</v>
      </c>
      <c r="I210" s="384">
        <f>H210*1.2</f>
        <v>163.66799999999998</v>
      </c>
      <c r="J210" s="368" t="s">
        <v>150</v>
      </c>
    </row>
    <row r="211" spans="1:10" ht="15.75" customHeight="1" x14ac:dyDescent="0.25">
      <c r="A211" s="76"/>
      <c r="B211" s="499"/>
      <c r="C211" s="190" t="s">
        <v>564</v>
      </c>
      <c r="D211" s="1"/>
      <c r="E211" s="1"/>
      <c r="F211" s="97"/>
      <c r="G211" s="97"/>
      <c r="H211" s="97"/>
      <c r="I211" s="384"/>
      <c r="J211" s="368"/>
    </row>
    <row r="212" spans="1:10" ht="15.75" customHeight="1" x14ac:dyDescent="0.25">
      <c r="A212" s="76"/>
      <c r="B212" s="499"/>
      <c r="C212" s="1" t="s">
        <v>157</v>
      </c>
      <c r="D212" s="1" t="s">
        <v>221</v>
      </c>
      <c r="E212" s="1" t="s">
        <v>212</v>
      </c>
      <c r="F212" s="97">
        <v>169.52</v>
      </c>
      <c r="G212" s="97">
        <v>169.52</v>
      </c>
      <c r="H212" s="97">
        <v>169.52</v>
      </c>
      <c r="I212" s="520">
        <f>H212*1.2</f>
        <v>203.42400000000001</v>
      </c>
      <c r="J212" s="368" t="s">
        <v>150</v>
      </c>
    </row>
    <row r="213" spans="1:10" ht="15.75" customHeight="1" x14ac:dyDescent="0.25">
      <c r="A213" s="76"/>
      <c r="B213" s="499"/>
      <c r="C213" s="1" t="s">
        <v>157</v>
      </c>
      <c r="D213" s="1" t="s">
        <v>222</v>
      </c>
      <c r="E213" s="1" t="s">
        <v>212</v>
      </c>
      <c r="F213" s="97">
        <v>203.07</v>
      </c>
      <c r="G213" s="97">
        <v>203.07</v>
      </c>
      <c r="H213" s="97">
        <v>203.07</v>
      </c>
      <c r="I213" s="520"/>
      <c r="J213" s="368" t="s">
        <v>155</v>
      </c>
    </row>
    <row r="214" spans="1:10" ht="15.75" customHeight="1" x14ac:dyDescent="0.25">
      <c r="A214" s="76"/>
      <c r="B214" s="365" t="s">
        <v>136</v>
      </c>
      <c r="C214" s="1" t="s">
        <v>157</v>
      </c>
      <c r="D214" s="1" t="s">
        <v>221</v>
      </c>
      <c r="E214" s="1" t="s">
        <v>212</v>
      </c>
      <c r="F214" s="97">
        <v>325.69</v>
      </c>
      <c r="G214" s="97">
        <v>325.69</v>
      </c>
      <c r="H214" s="97">
        <v>325.69</v>
      </c>
      <c r="I214" s="384">
        <f>H214*1.2</f>
        <v>390.82799999999997</v>
      </c>
      <c r="J214" s="368" t="s">
        <v>150</v>
      </c>
    </row>
    <row r="215" spans="1:10" ht="15.75" customHeight="1" x14ac:dyDescent="0.25">
      <c r="A215" s="95">
        <v>19</v>
      </c>
      <c r="B215" s="73" t="s">
        <v>129</v>
      </c>
      <c r="C215" s="58"/>
      <c r="D215" s="58"/>
      <c r="E215" s="58"/>
      <c r="F215" s="96"/>
      <c r="G215" s="96"/>
      <c r="H215" s="96"/>
      <c r="I215" s="412"/>
      <c r="J215" s="419"/>
    </row>
    <row r="216" spans="1:10" ht="15.75" customHeight="1" x14ac:dyDescent="0.25">
      <c r="A216" s="76"/>
      <c r="B216" s="499" t="s">
        <v>133</v>
      </c>
      <c r="C216" s="1" t="s">
        <v>157</v>
      </c>
      <c r="D216" s="1" t="s">
        <v>226</v>
      </c>
      <c r="E216" s="1" t="s">
        <v>212</v>
      </c>
      <c r="F216" s="97">
        <v>19.82</v>
      </c>
      <c r="G216" s="97">
        <v>19.82</v>
      </c>
      <c r="H216" s="97">
        <v>19.82</v>
      </c>
      <c r="I216" s="520">
        <f>H216*1.2</f>
        <v>23.783999999999999</v>
      </c>
      <c r="J216" s="368" t="s">
        <v>150</v>
      </c>
    </row>
    <row r="217" spans="1:10" ht="15.75" customHeight="1" x14ac:dyDescent="0.25">
      <c r="A217" s="76"/>
      <c r="B217" s="499"/>
      <c r="C217" s="1" t="s">
        <v>157</v>
      </c>
      <c r="D217" s="1" t="s">
        <v>227</v>
      </c>
      <c r="E217" s="1" t="s">
        <v>212</v>
      </c>
      <c r="F217" s="97">
        <v>21.68</v>
      </c>
      <c r="G217" s="97">
        <v>21.68</v>
      </c>
      <c r="H217" s="97">
        <v>21.68</v>
      </c>
      <c r="I217" s="520"/>
      <c r="J217" s="368" t="s">
        <v>155</v>
      </c>
    </row>
    <row r="218" spans="1:10" ht="15.75" customHeight="1" x14ac:dyDescent="0.25">
      <c r="A218" s="76"/>
      <c r="B218" s="499" t="s">
        <v>134</v>
      </c>
      <c r="C218" s="1" t="s">
        <v>152</v>
      </c>
      <c r="D218" s="1" t="s">
        <v>244</v>
      </c>
      <c r="E218" s="1" t="s">
        <v>212</v>
      </c>
      <c r="F218" s="97">
        <v>48.1</v>
      </c>
      <c r="G218" s="97">
        <v>48.1</v>
      </c>
      <c r="H218" s="97">
        <v>48.1</v>
      </c>
      <c r="I218" s="384">
        <f>H218*1.2</f>
        <v>57.72</v>
      </c>
      <c r="J218" s="368" t="s">
        <v>150</v>
      </c>
    </row>
    <row r="219" spans="1:10" ht="15.75" customHeight="1" x14ac:dyDescent="0.25">
      <c r="A219" s="76"/>
      <c r="B219" s="499"/>
      <c r="C219" s="190" t="s">
        <v>569</v>
      </c>
      <c r="D219" s="1"/>
      <c r="E219" s="1"/>
      <c r="F219" s="97"/>
      <c r="G219" s="97"/>
      <c r="H219" s="97"/>
      <c r="I219" s="384"/>
      <c r="J219" s="368"/>
    </row>
    <row r="220" spans="1:10" ht="15.75" customHeight="1" x14ac:dyDescent="0.25">
      <c r="A220" s="76"/>
      <c r="B220" s="499"/>
      <c r="C220" s="1" t="s">
        <v>145</v>
      </c>
      <c r="D220" s="1" t="s">
        <v>257</v>
      </c>
      <c r="E220" s="1"/>
      <c r="F220" s="97">
        <v>51.72</v>
      </c>
      <c r="G220" s="97">
        <v>51.72</v>
      </c>
      <c r="H220" s="97">
        <v>51.72</v>
      </c>
      <c r="I220" s="384">
        <f>H220*1.2</f>
        <v>62.063999999999993</v>
      </c>
      <c r="J220" s="368" t="s">
        <v>150</v>
      </c>
    </row>
    <row r="221" spans="1:10" ht="15.75" customHeight="1" x14ac:dyDescent="0.25">
      <c r="A221" s="76"/>
      <c r="B221" s="499"/>
      <c r="C221" s="190" t="s">
        <v>563</v>
      </c>
      <c r="D221" s="1"/>
      <c r="E221" s="1"/>
      <c r="F221" s="97"/>
      <c r="G221" s="97"/>
      <c r="H221" s="97"/>
      <c r="I221" s="384"/>
      <c r="J221" s="368"/>
    </row>
    <row r="222" spans="1:10" ht="15.75" customHeight="1" x14ac:dyDescent="0.25">
      <c r="A222" s="76"/>
      <c r="B222" s="499"/>
      <c r="C222" s="1" t="s">
        <v>145</v>
      </c>
      <c r="D222" s="1" t="s">
        <v>258</v>
      </c>
      <c r="E222" s="1"/>
      <c r="F222" s="97">
        <v>57.34</v>
      </c>
      <c r="G222" s="97">
        <v>57.34</v>
      </c>
      <c r="H222" s="97">
        <v>57.34</v>
      </c>
      <c r="I222" s="384">
        <f>H222*1.2</f>
        <v>68.808000000000007</v>
      </c>
      <c r="J222" s="368" t="s">
        <v>150</v>
      </c>
    </row>
    <row r="223" spans="1:10" ht="15.75" customHeight="1" x14ac:dyDescent="0.25">
      <c r="A223" s="76"/>
      <c r="B223" s="499"/>
      <c r="C223" s="190" t="s">
        <v>568</v>
      </c>
      <c r="D223" s="1"/>
      <c r="E223" s="1"/>
      <c r="F223" s="97"/>
      <c r="G223" s="97"/>
      <c r="H223" s="97"/>
      <c r="I223" s="384"/>
      <c r="J223" s="368"/>
    </row>
    <row r="224" spans="1:10" ht="15.75" customHeight="1" x14ac:dyDescent="0.25">
      <c r="A224" s="76"/>
      <c r="B224" s="499"/>
      <c r="C224" s="1" t="s">
        <v>157</v>
      </c>
      <c r="D224" s="1" t="s">
        <v>226</v>
      </c>
      <c r="E224" s="1" t="s">
        <v>212</v>
      </c>
      <c r="F224" s="97">
        <v>71.81</v>
      </c>
      <c r="G224" s="97">
        <v>71.81</v>
      </c>
      <c r="H224" s="97">
        <v>71.81</v>
      </c>
      <c r="I224" s="520">
        <f>H224*1.2</f>
        <v>86.171999999999997</v>
      </c>
      <c r="J224" s="368" t="s">
        <v>150</v>
      </c>
    </row>
    <row r="225" spans="1:10" ht="15.75" customHeight="1" x14ac:dyDescent="0.25">
      <c r="A225" s="76"/>
      <c r="B225" s="499"/>
      <c r="C225" s="1" t="s">
        <v>157</v>
      </c>
      <c r="D225" s="1" t="s">
        <v>227</v>
      </c>
      <c r="E225" s="1" t="s">
        <v>212</v>
      </c>
      <c r="F225" s="97">
        <v>85.05</v>
      </c>
      <c r="G225" s="97">
        <v>85.05</v>
      </c>
      <c r="H225" s="97">
        <v>85.05</v>
      </c>
      <c r="I225" s="520"/>
      <c r="J225" s="368" t="s">
        <v>155</v>
      </c>
    </row>
    <row r="226" spans="1:10" ht="15.75" customHeight="1" x14ac:dyDescent="0.25">
      <c r="A226" s="76"/>
      <c r="B226" s="499" t="s">
        <v>135</v>
      </c>
      <c r="C226" s="1" t="s">
        <v>145</v>
      </c>
      <c r="D226" s="1" t="s">
        <v>257</v>
      </c>
      <c r="E226" s="1"/>
      <c r="F226" s="97">
        <v>123.3</v>
      </c>
      <c r="G226" s="97">
        <v>123.3</v>
      </c>
      <c r="H226" s="97">
        <v>123.3</v>
      </c>
      <c r="I226" s="384">
        <f>H226*1.2</f>
        <v>147.95999999999998</v>
      </c>
      <c r="J226" s="368" t="s">
        <v>150</v>
      </c>
    </row>
    <row r="227" spans="1:10" ht="15.75" customHeight="1" x14ac:dyDescent="0.25">
      <c r="A227" s="76"/>
      <c r="B227" s="499"/>
      <c r="C227" s="190" t="s">
        <v>568</v>
      </c>
      <c r="D227" s="1"/>
      <c r="E227" s="1"/>
      <c r="F227" s="97"/>
      <c r="G227" s="97"/>
      <c r="H227" s="97"/>
      <c r="I227" s="384"/>
      <c r="J227" s="368"/>
    </row>
    <row r="228" spans="1:10" ht="15.75" customHeight="1" x14ac:dyDescent="0.25">
      <c r="A228" s="76"/>
      <c r="B228" s="499"/>
      <c r="C228" s="1" t="s">
        <v>157</v>
      </c>
      <c r="D228" s="1" t="s">
        <v>226</v>
      </c>
      <c r="E228" s="1" t="s">
        <v>212</v>
      </c>
      <c r="F228" s="97">
        <v>166.97</v>
      </c>
      <c r="G228" s="97">
        <v>166.97</v>
      </c>
      <c r="H228" s="97">
        <v>166.97</v>
      </c>
      <c r="I228" s="520">
        <f>H228*1.2</f>
        <v>200.364</v>
      </c>
      <c r="J228" s="368" t="s">
        <v>150</v>
      </c>
    </row>
    <row r="229" spans="1:10" ht="15.75" hidden="1" customHeight="1" x14ac:dyDescent="0.25">
      <c r="A229" s="76"/>
      <c r="B229" s="499"/>
      <c r="C229" s="1" t="s">
        <v>157</v>
      </c>
      <c r="D229" s="1" t="s">
        <v>227</v>
      </c>
      <c r="E229" s="1" t="s">
        <v>212</v>
      </c>
      <c r="F229" s="97">
        <v>202.09</v>
      </c>
      <c r="G229" s="97">
        <v>202.09</v>
      </c>
      <c r="H229" s="97">
        <v>202.09</v>
      </c>
      <c r="I229" s="520"/>
      <c r="J229" s="368" t="s">
        <v>151</v>
      </c>
    </row>
    <row r="230" spans="1:10" ht="15.75" customHeight="1" x14ac:dyDescent="0.25">
      <c r="A230" s="76"/>
      <c r="B230" s="499" t="s">
        <v>136</v>
      </c>
      <c r="C230" s="1" t="s">
        <v>157</v>
      </c>
      <c r="D230" s="1" t="s">
        <v>226</v>
      </c>
      <c r="E230" s="1" t="s">
        <v>212</v>
      </c>
      <c r="F230" s="97">
        <v>319.81</v>
      </c>
      <c r="G230" s="97">
        <v>319.81</v>
      </c>
      <c r="H230" s="97">
        <v>319.81</v>
      </c>
      <c r="I230" s="384">
        <f>H230*1.2</f>
        <v>383.77199999999999</v>
      </c>
      <c r="J230" s="368" t="s">
        <v>150</v>
      </c>
    </row>
    <row r="231" spans="1:10" ht="15.75" customHeight="1" x14ac:dyDescent="0.25">
      <c r="A231" s="76"/>
      <c r="B231" s="499"/>
      <c r="C231" s="1"/>
      <c r="D231" s="1"/>
      <c r="E231" s="1"/>
      <c r="F231" s="97"/>
      <c r="G231" s="97"/>
      <c r="H231" s="97"/>
      <c r="I231" s="384"/>
      <c r="J231" s="368"/>
    </row>
    <row r="232" spans="1:10" ht="15.75" customHeight="1" x14ac:dyDescent="0.25">
      <c r="A232" s="100">
        <v>20</v>
      </c>
      <c r="B232" s="84" t="s">
        <v>130</v>
      </c>
      <c r="C232" s="87"/>
      <c r="D232" s="87"/>
      <c r="E232" s="87"/>
      <c r="F232" s="101"/>
      <c r="G232" s="101"/>
      <c r="H232" s="101"/>
      <c r="I232" s="414"/>
      <c r="J232" s="421"/>
    </row>
    <row r="233" spans="1:10" ht="15.75" customHeight="1" x14ac:dyDescent="0.25">
      <c r="A233" s="104"/>
      <c r="B233" s="499" t="s">
        <v>133</v>
      </c>
      <c r="C233" s="105" t="s">
        <v>152</v>
      </c>
      <c r="D233" s="105" t="s">
        <v>247</v>
      </c>
      <c r="E233" s="105" t="s">
        <v>212</v>
      </c>
      <c r="F233" s="106">
        <v>13.6</v>
      </c>
      <c r="G233" s="106">
        <v>13.6</v>
      </c>
      <c r="H233" s="106">
        <v>13.6</v>
      </c>
      <c r="I233" s="415">
        <f>H233*1.2</f>
        <v>16.32</v>
      </c>
      <c r="J233" s="422" t="s">
        <v>150</v>
      </c>
    </row>
    <row r="234" spans="1:10" ht="15.75" customHeight="1" x14ac:dyDescent="0.25">
      <c r="A234" s="104"/>
      <c r="B234" s="499"/>
      <c r="C234" s="336" t="s">
        <v>573</v>
      </c>
      <c r="D234" s="105"/>
      <c r="E234" s="105"/>
      <c r="F234" s="106"/>
      <c r="G234" s="106"/>
      <c r="H234" s="106"/>
      <c r="I234" s="415"/>
      <c r="J234" s="422"/>
    </row>
    <row r="235" spans="1:10" ht="15.75" customHeight="1" x14ac:dyDescent="0.25">
      <c r="A235" s="76"/>
      <c r="B235" s="499"/>
      <c r="C235" s="1" t="s">
        <v>157</v>
      </c>
      <c r="D235" s="1" t="s">
        <v>221</v>
      </c>
      <c r="E235" s="1" t="s">
        <v>212</v>
      </c>
      <c r="F235" s="97">
        <v>20.11</v>
      </c>
      <c r="G235" s="97">
        <v>20.11</v>
      </c>
      <c r="H235" s="97">
        <v>20.11</v>
      </c>
      <c r="I235" s="521">
        <f>H235*1.2</f>
        <v>24.131999999999998</v>
      </c>
      <c r="J235" s="368" t="s">
        <v>150</v>
      </c>
    </row>
    <row r="236" spans="1:10" ht="15.75" customHeight="1" x14ac:dyDescent="0.25">
      <c r="A236" s="76"/>
      <c r="B236" s="499"/>
      <c r="C236" s="1" t="s">
        <v>157</v>
      </c>
      <c r="D236" s="1" t="s">
        <v>222</v>
      </c>
      <c r="E236" s="1" t="s">
        <v>212</v>
      </c>
      <c r="F236" s="97">
        <v>22.07</v>
      </c>
      <c r="G236" s="97">
        <v>22.07</v>
      </c>
      <c r="H236" s="97">
        <v>22.07</v>
      </c>
      <c r="I236" s="521"/>
      <c r="J236" s="368" t="s">
        <v>155</v>
      </c>
    </row>
    <row r="237" spans="1:10" ht="15.75" customHeight="1" x14ac:dyDescent="0.25">
      <c r="A237" s="76"/>
      <c r="B237" s="499" t="s">
        <v>134</v>
      </c>
      <c r="C237" s="1" t="s">
        <v>152</v>
      </c>
      <c r="D237" s="1" t="s">
        <v>247</v>
      </c>
      <c r="E237" s="1" t="s">
        <v>212</v>
      </c>
      <c r="F237" s="97">
        <v>40</v>
      </c>
      <c r="G237" s="97">
        <v>40</v>
      </c>
      <c r="H237" s="97">
        <v>40</v>
      </c>
      <c r="I237" s="384">
        <f>H237*1.2</f>
        <v>48</v>
      </c>
      <c r="J237" s="368" t="s">
        <v>150</v>
      </c>
    </row>
    <row r="238" spans="1:10" ht="15.75" customHeight="1" x14ac:dyDescent="0.25">
      <c r="A238" s="76"/>
      <c r="B238" s="499"/>
      <c r="C238" s="190" t="s">
        <v>574</v>
      </c>
      <c r="D238" s="1"/>
      <c r="E238" s="1"/>
      <c r="F238" s="97"/>
      <c r="G238" s="97"/>
      <c r="H238" s="97"/>
      <c r="I238" s="384"/>
      <c r="J238" s="368"/>
    </row>
    <row r="239" spans="1:10" ht="15.75" customHeight="1" x14ac:dyDescent="0.25">
      <c r="A239" s="76"/>
      <c r="B239" s="499"/>
      <c r="C239" s="1" t="s">
        <v>145</v>
      </c>
      <c r="D239" s="1" t="s">
        <v>257</v>
      </c>
      <c r="E239" s="1"/>
      <c r="F239" s="97">
        <v>51.72</v>
      </c>
      <c r="G239" s="97">
        <v>51.72</v>
      </c>
      <c r="H239" s="97">
        <v>51.72</v>
      </c>
      <c r="I239" s="384">
        <f>H239*1.2</f>
        <v>62.063999999999993</v>
      </c>
      <c r="J239" s="368" t="s">
        <v>150</v>
      </c>
    </row>
    <row r="240" spans="1:10" ht="15.75" customHeight="1" x14ac:dyDescent="0.25">
      <c r="A240" s="76"/>
      <c r="B240" s="499"/>
      <c r="C240" s="190" t="s">
        <v>575</v>
      </c>
      <c r="D240" s="1"/>
      <c r="E240" s="1"/>
      <c r="F240" s="97"/>
      <c r="G240" s="97"/>
      <c r="H240" s="97"/>
      <c r="I240" s="384"/>
      <c r="J240" s="368"/>
    </row>
    <row r="241" spans="1:10" ht="15.75" customHeight="1" x14ac:dyDescent="0.25">
      <c r="A241" s="76"/>
      <c r="B241" s="499"/>
      <c r="C241" s="1" t="s">
        <v>145</v>
      </c>
      <c r="D241" s="1" t="s">
        <v>259</v>
      </c>
      <c r="E241" s="1"/>
      <c r="F241" s="97">
        <v>57.34</v>
      </c>
      <c r="G241" s="97">
        <v>57.34</v>
      </c>
      <c r="H241" s="97">
        <v>57.34</v>
      </c>
      <c r="I241" s="384">
        <f>H241*1.2</f>
        <v>68.808000000000007</v>
      </c>
      <c r="J241" s="368" t="s">
        <v>150</v>
      </c>
    </row>
    <row r="242" spans="1:10" ht="15.75" customHeight="1" x14ac:dyDescent="0.25">
      <c r="A242" s="76"/>
      <c r="B242" s="499"/>
      <c r="C242" s="190" t="s">
        <v>576</v>
      </c>
      <c r="D242" s="1"/>
      <c r="E242" s="1"/>
      <c r="F242" s="97"/>
      <c r="G242" s="97"/>
      <c r="H242" s="97"/>
      <c r="I242" s="384"/>
      <c r="J242" s="368"/>
    </row>
    <row r="243" spans="1:10" ht="15.75" customHeight="1" x14ac:dyDescent="0.25">
      <c r="A243" s="76"/>
      <c r="B243" s="499"/>
      <c r="C243" s="1" t="s">
        <v>157</v>
      </c>
      <c r="D243" s="1" t="s">
        <v>221</v>
      </c>
      <c r="E243" s="1" t="s">
        <v>212</v>
      </c>
      <c r="F243" s="97">
        <v>72.69</v>
      </c>
      <c r="G243" s="97">
        <v>72.69</v>
      </c>
      <c r="H243" s="97">
        <v>72.69</v>
      </c>
      <c r="I243" s="520">
        <f>H243*1.2</f>
        <v>87.227999999999994</v>
      </c>
      <c r="J243" s="368" t="s">
        <v>150</v>
      </c>
    </row>
    <row r="244" spans="1:10" ht="15.75" customHeight="1" x14ac:dyDescent="0.25">
      <c r="A244" s="76"/>
      <c r="B244" s="499"/>
      <c r="C244" s="1" t="s">
        <v>157</v>
      </c>
      <c r="D244" s="1" t="s">
        <v>222</v>
      </c>
      <c r="E244" s="1" t="s">
        <v>212</v>
      </c>
      <c r="F244" s="97">
        <v>85.84</v>
      </c>
      <c r="G244" s="97">
        <v>85.84</v>
      </c>
      <c r="H244" s="97">
        <v>85.84</v>
      </c>
      <c r="I244" s="520"/>
      <c r="J244" s="368" t="s">
        <v>155</v>
      </c>
    </row>
    <row r="245" spans="1:10" ht="15.75" customHeight="1" x14ac:dyDescent="0.25">
      <c r="A245" s="76"/>
      <c r="B245" s="499" t="s">
        <v>135</v>
      </c>
      <c r="C245" s="190" t="s">
        <v>574</v>
      </c>
      <c r="D245" s="1"/>
      <c r="E245" s="1"/>
      <c r="F245" s="97"/>
      <c r="G245" s="97"/>
      <c r="H245" s="97"/>
      <c r="I245" s="384"/>
      <c r="J245" s="368"/>
    </row>
    <row r="246" spans="1:10" ht="15.75" customHeight="1" x14ac:dyDescent="0.25">
      <c r="A246" s="76"/>
      <c r="B246" s="499"/>
      <c r="C246" s="1" t="s">
        <v>145</v>
      </c>
      <c r="D246" s="1" t="s">
        <v>257</v>
      </c>
      <c r="E246" s="1"/>
      <c r="F246" s="97">
        <v>123.3</v>
      </c>
      <c r="G246" s="97">
        <v>123.3</v>
      </c>
      <c r="H246" s="97">
        <v>123.3</v>
      </c>
      <c r="I246" s="384">
        <f>H246*1.2</f>
        <v>147.95999999999998</v>
      </c>
      <c r="J246" s="368" t="s">
        <v>150</v>
      </c>
    </row>
    <row r="247" spans="1:10" ht="15.75" customHeight="1" x14ac:dyDescent="0.25">
      <c r="A247" s="76"/>
      <c r="B247" s="499"/>
      <c r="C247" s="190" t="s">
        <v>576</v>
      </c>
      <c r="D247" s="1"/>
      <c r="E247" s="1"/>
      <c r="F247" s="97"/>
      <c r="G247" s="97"/>
      <c r="H247" s="97"/>
      <c r="I247" s="384"/>
      <c r="J247" s="368"/>
    </row>
    <row r="248" spans="1:10" ht="15.75" customHeight="1" x14ac:dyDescent="0.25">
      <c r="A248" s="76"/>
      <c r="B248" s="499"/>
      <c r="C248" s="1" t="s">
        <v>157</v>
      </c>
      <c r="D248" s="1" t="s">
        <v>221</v>
      </c>
      <c r="E248" s="1" t="s">
        <v>212</v>
      </c>
      <c r="F248" s="97">
        <v>169.52</v>
      </c>
      <c r="G248" s="97">
        <v>169.52</v>
      </c>
      <c r="H248" s="97">
        <v>169.52</v>
      </c>
      <c r="I248" s="520">
        <f>H248*1.2</f>
        <v>203.42400000000001</v>
      </c>
      <c r="J248" s="368" t="s">
        <v>150</v>
      </c>
    </row>
    <row r="249" spans="1:10" ht="15.75" customHeight="1" x14ac:dyDescent="0.25">
      <c r="A249" s="76"/>
      <c r="B249" s="499"/>
      <c r="C249" s="1" t="s">
        <v>157</v>
      </c>
      <c r="D249" s="1" t="s">
        <v>222</v>
      </c>
      <c r="E249" s="1" t="s">
        <v>212</v>
      </c>
      <c r="F249" s="97">
        <v>203.07</v>
      </c>
      <c r="G249" s="97">
        <v>203.07</v>
      </c>
      <c r="H249" s="97">
        <v>203.07</v>
      </c>
      <c r="I249" s="520"/>
      <c r="J249" s="368" t="s">
        <v>155</v>
      </c>
    </row>
    <row r="250" spans="1:10" ht="15.75" customHeight="1" x14ac:dyDescent="0.25">
      <c r="A250" s="76"/>
      <c r="B250" s="365" t="s">
        <v>136</v>
      </c>
      <c r="C250" s="1" t="s">
        <v>157</v>
      </c>
      <c r="D250" s="1" t="s">
        <v>221</v>
      </c>
      <c r="E250" s="1" t="s">
        <v>212</v>
      </c>
      <c r="F250" s="97">
        <v>325.69</v>
      </c>
      <c r="G250" s="97">
        <v>325.69</v>
      </c>
      <c r="H250" s="97">
        <v>325.69</v>
      </c>
      <c r="I250" s="384">
        <f>H250*1.2</f>
        <v>390.82799999999997</v>
      </c>
      <c r="J250" s="368" t="s">
        <v>150</v>
      </c>
    </row>
    <row r="251" spans="1:10" ht="15.75" customHeight="1" x14ac:dyDescent="0.25">
      <c r="A251" s="100">
        <v>21</v>
      </c>
      <c r="B251" s="84" t="s">
        <v>131</v>
      </c>
      <c r="C251" s="87"/>
      <c r="D251" s="87"/>
      <c r="E251" s="87"/>
      <c r="F251" s="101"/>
      <c r="G251" s="101"/>
      <c r="H251" s="101"/>
      <c r="I251" s="414"/>
      <c r="J251" s="421"/>
    </row>
    <row r="252" spans="1:10" ht="15.75" customHeight="1" x14ac:dyDescent="0.25">
      <c r="A252" s="76"/>
      <c r="B252" s="499" t="s">
        <v>133</v>
      </c>
      <c r="C252" s="1" t="s">
        <v>157</v>
      </c>
      <c r="D252" s="1" t="s">
        <v>260</v>
      </c>
      <c r="E252" s="1" t="s">
        <v>212</v>
      </c>
      <c r="F252" s="97">
        <v>17.95</v>
      </c>
      <c r="G252" s="97">
        <v>17.95</v>
      </c>
      <c r="H252" s="97">
        <v>17.95</v>
      </c>
      <c r="I252" s="520">
        <f>H252*1.2</f>
        <v>21.54</v>
      </c>
      <c r="J252" s="368" t="s">
        <v>150</v>
      </c>
    </row>
    <row r="253" spans="1:10" ht="15.75" customHeight="1" x14ac:dyDescent="0.25">
      <c r="A253" s="76"/>
      <c r="B253" s="499"/>
      <c r="C253" s="1" t="s">
        <v>157</v>
      </c>
      <c r="D253" s="1" t="s">
        <v>261</v>
      </c>
      <c r="E253" s="1" t="s">
        <v>212</v>
      </c>
      <c r="F253" s="97">
        <v>21.39</v>
      </c>
      <c r="G253" s="97">
        <v>21.39</v>
      </c>
      <c r="H253" s="97">
        <v>21.39</v>
      </c>
      <c r="I253" s="520"/>
      <c r="J253" s="368" t="s">
        <v>155</v>
      </c>
    </row>
    <row r="254" spans="1:10" ht="15.75" customHeight="1" x14ac:dyDescent="0.25">
      <c r="A254" s="76"/>
      <c r="B254" s="499" t="s">
        <v>134</v>
      </c>
      <c r="C254" s="1" t="s">
        <v>152</v>
      </c>
      <c r="D254" s="1" t="s">
        <v>244</v>
      </c>
      <c r="E254" s="1" t="s">
        <v>212</v>
      </c>
      <c r="F254" s="97">
        <v>39.049999999999997</v>
      </c>
      <c r="G254" s="97">
        <v>39.049999999999997</v>
      </c>
      <c r="H254" s="97">
        <v>39.049999999999997</v>
      </c>
      <c r="I254" s="384">
        <f>H254*1.2</f>
        <v>46.859999999999992</v>
      </c>
      <c r="J254" s="368" t="s">
        <v>150</v>
      </c>
    </row>
    <row r="255" spans="1:10" ht="15.75" customHeight="1" x14ac:dyDescent="0.25">
      <c r="A255" s="76"/>
      <c r="B255" s="499"/>
      <c r="C255" s="190" t="s">
        <v>566</v>
      </c>
      <c r="D255" s="1"/>
      <c r="E255" s="1"/>
      <c r="F255" s="97"/>
      <c r="G255" s="97"/>
      <c r="H255" s="97"/>
      <c r="I255" s="384"/>
      <c r="J255" s="368"/>
    </row>
    <row r="256" spans="1:10" ht="15.75" customHeight="1" x14ac:dyDescent="0.25">
      <c r="A256" s="76"/>
      <c r="B256" s="499"/>
      <c r="C256" s="1" t="s">
        <v>145</v>
      </c>
      <c r="D256" s="1" t="s">
        <v>262</v>
      </c>
      <c r="E256" s="1"/>
      <c r="F256" s="97">
        <v>44.81</v>
      </c>
      <c r="G256" s="97">
        <v>44.81</v>
      </c>
      <c r="H256" s="97">
        <v>44.81</v>
      </c>
      <c r="I256" s="384">
        <f>H256*1.2</f>
        <v>53.771999999999998</v>
      </c>
      <c r="J256" s="368" t="s">
        <v>150</v>
      </c>
    </row>
    <row r="257" spans="1:10" ht="15.75" customHeight="1" x14ac:dyDescent="0.25">
      <c r="A257" s="76"/>
      <c r="B257" s="499"/>
      <c r="C257" s="190" t="s">
        <v>567</v>
      </c>
      <c r="D257" s="1"/>
      <c r="E257" s="1"/>
      <c r="F257" s="97"/>
      <c r="G257" s="97"/>
      <c r="H257" s="97"/>
      <c r="I257" s="384"/>
      <c r="J257" s="368"/>
    </row>
    <row r="258" spans="1:10" ht="15.75" customHeight="1" x14ac:dyDescent="0.25">
      <c r="A258" s="76"/>
      <c r="B258" s="499"/>
      <c r="C258" s="1" t="s">
        <v>145</v>
      </c>
      <c r="D258" s="1" t="s">
        <v>263</v>
      </c>
      <c r="E258" s="1"/>
      <c r="F258" s="97">
        <v>50.73</v>
      </c>
      <c r="G258" s="97">
        <v>50.73</v>
      </c>
      <c r="H258" s="97">
        <v>50.73</v>
      </c>
      <c r="I258" s="384">
        <f>H258*1.2</f>
        <v>60.875999999999991</v>
      </c>
      <c r="J258" s="368" t="s">
        <v>150</v>
      </c>
    </row>
    <row r="259" spans="1:10" ht="15.75" customHeight="1" x14ac:dyDescent="0.25">
      <c r="A259" s="76"/>
      <c r="B259" s="499"/>
      <c r="C259" s="190" t="s">
        <v>566</v>
      </c>
      <c r="D259" s="1"/>
      <c r="E259" s="1"/>
      <c r="F259" s="97"/>
      <c r="G259" s="97"/>
      <c r="H259" s="97"/>
      <c r="I259" s="384"/>
      <c r="J259" s="368"/>
    </row>
    <row r="260" spans="1:10" ht="15.75" customHeight="1" x14ac:dyDescent="0.25">
      <c r="A260" s="76"/>
      <c r="B260" s="499"/>
      <c r="C260" s="1" t="s">
        <v>157</v>
      </c>
      <c r="D260" s="1" t="s">
        <v>260</v>
      </c>
      <c r="E260" s="1" t="s">
        <v>212</v>
      </c>
      <c r="F260" s="97">
        <v>63.08</v>
      </c>
      <c r="G260" s="97">
        <v>63.08</v>
      </c>
      <c r="H260" s="97">
        <v>63.08</v>
      </c>
      <c r="I260" s="520">
        <f>H260*1.2</f>
        <v>75.695999999999998</v>
      </c>
      <c r="J260" s="368" t="s">
        <v>150</v>
      </c>
    </row>
    <row r="261" spans="1:10" ht="15.75" hidden="1" customHeight="1" x14ac:dyDescent="0.25">
      <c r="A261" s="76"/>
      <c r="B261" s="499"/>
      <c r="C261" s="1" t="s">
        <v>157</v>
      </c>
      <c r="D261" s="1" t="s">
        <v>261</v>
      </c>
      <c r="E261" s="1" t="s">
        <v>212</v>
      </c>
      <c r="F261" s="97">
        <v>83.39</v>
      </c>
      <c r="G261" s="97">
        <v>83.39</v>
      </c>
      <c r="H261" s="97">
        <v>83.39</v>
      </c>
      <c r="I261" s="520"/>
      <c r="J261" s="368" t="s">
        <v>151</v>
      </c>
    </row>
    <row r="262" spans="1:10" ht="15.75" customHeight="1" x14ac:dyDescent="0.25">
      <c r="A262" s="76"/>
      <c r="B262" s="499" t="s">
        <v>135</v>
      </c>
      <c r="C262" s="190" t="s">
        <v>566</v>
      </c>
      <c r="D262" s="1"/>
      <c r="E262" s="1"/>
      <c r="F262" s="97"/>
      <c r="G262" s="97"/>
      <c r="H262" s="97"/>
      <c r="I262" s="384"/>
      <c r="J262" s="368"/>
    </row>
    <row r="263" spans="1:10" ht="15.75" customHeight="1" x14ac:dyDescent="0.25">
      <c r="A263" s="76"/>
      <c r="B263" s="499"/>
      <c r="C263" s="1" t="s">
        <v>145</v>
      </c>
      <c r="D263" s="1" t="s">
        <v>262</v>
      </c>
      <c r="E263" s="1"/>
      <c r="F263" s="97">
        <v>105.7</v>
      </c>
      <c r="G263" s="97">
        <v>105.7</v>
      </c>
      <c r="H263" s="97">
        <v>105.7</v>
      </c>
      <c r="I263" s="384">
        <f>H263*1.2</f>
        <v>126.84</v>
      </c>
      <c r="J263" s="368" t="s">
        <v>150</v>
      </c>
    </row>
    <row r="264" spans="1:10" ht="15.75" customHeight="1" x14ac:dyDescent="0.25">
      <c r="A264" s="76"/>
      <c r="B264" s="499"/>
      <c r="C264" s="190" t="s">
        <v>567</v>
      </c>
      <c r="D264" s="1"/>
      <c r="E264" s="1"/>
      <c r="F264" s="97"/>
      <c r="G264" s="97"/>
      <c r="H264" s="97"/>
      <c r="I264" s="384"/>
      <c r="J264" s="368"/>
    </row>
    <row r="265" spans="1:10" ht="15.75" customHeight="1" x14ac:dyDescent="0.25">
      <c r="A265" s="76"/>
      <c r="B265" s="499"/>
      <c r="C265" s="1" t="s">
        <v>145</v>
      </c>
      <c r="D265" s="1" t="s">
        <v>263</v>
      </c>
      <c r="E265" s="1"/>
      <c r="F265" s="97">
        <v>119.47</v>
      </c>
      <c r="G265" s="97">
        <v>119.47</v>
      </c>
      <c r="H265" s="97">
        <v>119.47</v>
      </c>
      <c r="I265" s="384">
        <f>H265*1.2</f>
        <v>143.364</v>
      </c>
      <c r="J265" s="368" t="s">
        <v>150</v>
      </c>
    </row>
    <row r="266" spans="1:10" ht="15.75" customHeight="1" x14ac:dyDescent="0.25">
      <c r="A266" s="76"/>
      <c r="B266" s="499"/>
      <c r="C266" s="190" t="s">
        <v>577</v>
      </c>
      <c r="D266" s="1"/>
      <c r="E266" s="1"/>
      <c r="F266" s="97"/>
      <c r="G266" s="97"/>
      <c r="H266" s="97"/>
      <c r="I266" s="384"/>
      <c r="J266" s="368"/>
    </row>
    <row r="267" spans="1:10" ht="15.75" customHeight="1" x14ac:dyDescent="0.25">
      <c r="A267" s="76"/>
      <c r="B267" s="499"/>
      <c r="C267" s="1" t="s">
        <v>157</v>
      </c>
      <c r="D267" s="1" t="s">
        <v>260</v>
      </c>
      <c r="E267" s="1" t="s">
        <v>212</v>
      </c>
      <c r="F267" s="97">
        <v>147.74</v>
      </c>
      <c r="G267" s="97">
        <v>147.74</v>
      </c>
      <c r="H267" s="97">
        <v>147.74</v>
      </c>
      <c r="I267" s="520">
        <f>H267*1.2</f>
        <v>177.28800000000001</v>
      </c>
      <c r="J267" s="368" t="s">
        <v>150</v>
      </c>
    </row>
    <row r="268" spans="1:10" ht="15.75" hidden="1" customHeight="1" x14ac:dyDescent="0.25">
      <c r="A268" s="76"/>
      <c r="B268" s="499"/>
      <c r="C268" s="1" t="s">
        <v>157</v>
      </c>
      <c r="D268" s="1" t="s">
        <v>261</v>
      </c>
      <c r="E268" s="1" t="s">
        <v>212</v>
      </c>
      <c r="F268" s="97">
        <v>197.18</v>
      </c>
      <c r="G268" s="97">
        <v>197.18</v>
      </c>
      <c r="H268" s="97">
        <v>197.18</v>
      </c>
      <c r="I268" s="520"/>
      <c r="J268" s="368" t="s">
        <v>151</v>
      </c>
    </row>
    <row r="269" spans="1:10" ht="15.75" customHeight="1" x14ac:dyDescent="0.25">
      <c r="A269" s="76"/>
      <c r="B269" s="499" t="s">
        <v>136</v>
      </c>
      <c r="C269" s="1" t="s">
        <v>157</v>
      </c>
      <c r="D269" s="1" t="s">
        <v>260</v>
      </c>
      <c r="E269" s="1" t="s">
        <v>212</v>
      </c>
      <c r="F269" s="97">
        <v>287.43</v>
      </c>
      <c r="G269" s="97">
        <v>287.43</v>
      </c>
      <c r="H269" s="97">
        <v>287.43</v>
      </c>
      <c r="I269" s="520">
        <f>H269*1.2</f>
        <v>344.916</v>
      </c>
      <c r="J269" s="368" t="s">
        <v>150</v>
      </c>
    </row>
    <row r="270" spans="1:10" ht="15.75" hidden="1" customHeight="1" x14ac:dyDescent="0.25">
      <c r="A270" s="76"/>
      <c r="B270" s="499"/>
      <c r="C270" s="1" t="s">
        <v>157</v>
      </c>
      <c r="D270" s="1" t="s">
        <v>261</v>
      </c>
      <c r="E270" s="1" t="s">
        <v>212</v>
      </c>
      <c r="F270" s="97">
        <v>347.27</v>
      </c>
      <c r="G270" s="97">
        <v>347.27</v>
      </c>
      <c r="H270" s="97">
        <v>347.27</v>
      </c>
      <c r="I270" s="520"/>
      <c r="J270" s="368" t="s">
        <v>151</v>
      </c>
    </row>
    <row r="271" spans="1:10" ht="15.75" customHeight="1" x14ac:dyDescent="0.25">
      <c r="A271" s="95">
        <v>22</v>
      </c>
      <c r="B271" s="73" t="s">
        <v>49</v>
      </c>
      <c r="C271" s="58"/>
      <c r="D271" s="58"/>
      <c r="E271" s="58"/>
      <c r="F271" s="96"/>
      <c r="G271" s="96"/>
      <c r="H271" s="96"/>
      <c r="I271" s="412"/>
      <c r="J271" s="419"/>
    </row>
    <row r="272" spans="1:10" ht="15.75" customHeight="1" x14ac:dyDescent="0.25">
      <c r="A272" s="76"/>
      <c r="B272" s="499" t="s">
        <v>133</v>
      </c>
      <c r="C272" s="79" t="s">
        <v>152</v>
      </c>
      <c r="D272" s="79" t="s">
        <v>264</v>
      </c>
      <c r="E272" s="79" t="s">
        <v>212</v>
      </c>
      <c r="F272" s="107">
        <v>9.1999999999999993</v>
      </c>
      <c r="G272" s="107">
        <v>9.1999999999999993</v>
      </c>
      <c r="H272" s="107">
        <v>9.1999999999999993</v>
      </c>
      <c r="I272" s="520">
        <f>H272*1.2</f>
        <v>11.04</v>
      </c>
      <c r="J272" s="368" t="s">
        <v>150</v>
      </c>
    </row>
    <row r="273" spans="1:10" ht="15.75" hidden="1" customHeight="1" x14ac:dyDescent="0.25">
      <c r="A273" s="76"/>
      <c r="B273" s="499"/>
      <c r="C273" s="79" t="s">
        <v>157</v>
      </c>
      <c r="D273" s="79" t="s">
        <v>265</v>
      </c>
      <c r="E273" s="79" t="s">
        <v>212</v>
      </c>
      <c r="F273" s="107">
        <v>12.65</v>
      </c>
      <c r="G273" s="107">
        <v>12.65</v>
      </c>
      <c r="H273" s="107">
        <v>12.65</v>
      </c>
      <c r="I273" s="520"/>
      <c r="J273" s="368" t="s">
        <v>151</v>
      </c>
    </row>
    <row r="274" spans="1:10" ht="15.75" customHeight="1" x14ac:dyDescent="0.25">
      <c r="A274" s="76"/>
      <c r="B274" s="499" t="s">
        <v>134</v>
      </c>
      <c r="C274" s="1" t="s">
        <v>145</v>
      </c>
      <c r="D274" s="1" t="s">
        <v>266</v>
      </c>
      <c r="E274" s="1"/>
      <c r="F274" s="97">
        <v>13.65</v>
      </c>
      <c r="G274" s="97">
        <v>13.65</v>
      </c>
      <c r="H274" s="97">
        <v>13.65</v>
      </c>
      <c r="I274" s="520">
        <f>H274*1.2</f>
        <v>16.38</v>
      </c>
      <c r="J274" s="368" t="s">
        <v>150</v>
      </c>
    </row>
    <row r="275" spans="1:10" ht="15.75" hidden="1" customHeight="1" x14ac:dyDescent="0.25">
      <c r="A275" s="76"/>
      <c r="B275" s="499"/>
      <c r="C275" s="1" t="s">
        <v>152</v>
      </c>
      <c r="D275" s="1" t="s">
        <v>264</v>
      </c>
      <c r="E275" s="1" t="s">
        <v>212</v>
      </c>
      <c r="F275" s="97">
        <v>28.4</v>
      </c>
      <c r="G275" s="97">
        <v>28.4</v>
      </c>
      <c r="H275" s="97">
        <v>28.4</v>
      </c>
      <c r="I275" s="520"/>
      <c r="J275" s="368" t="s">
        <v>151</v>
      </c>
    </row>
    <row r="276" spans="1:10" ht="15.75" hidden="1" customHeight="1" x14ac:dyDescent="0.25">
      <c r="A276" s="76"/>
      <c r="B276" s="499"/>
      <c r="C276" s="1" t="s">
        <v>157</v>
      </c>
      <c r="D276" s="1" t="s">
        <v>265</v>
      </c>
      <c r="E276" s="1" t="s">
        <v>212</v>
      </c>
      <c r="F276" s="97">
        <v>36.1</v>
      </c>
      <c r="G276" s="97">
        <v>36.1</v>
      </c>
      <c r="H276" s="97">
        <v>36.1</v>
      </c>
      <c r="I276" s="520"/>
      <c r="J276" s="368" t="s">
        <v>151</v>
      </c>
    </row>
    <row r="277" spans="1:10" ht="15.75" customHeight="1" x14ac:dyDescent="0.25">
      <c r="A277" s="76"/>
      <c r="B277" s="365" t="s">
        <v>135</v>
      </c>
      <c r="C277" s="1" t="s">
        <v>145</v>
      </c>
      <c r="D277" s="1" t="s">
        <v>266</v>
      </c>
      <c r="E277" s="1"/>
      <c r="F277" s="97">
        <v>43.26</v>
      </c>
      <c r="G277" s="97">
        <v>43.26</v>
      </c>
      <c r="H277" s="97">
        <v>43.26</v>
      </c>
      <c r="I277" s="384">
        <f>H277*1.2</f>
        <v>51.911999999999999</v>
      </c>
      <c r="J277" s="368" t="s">
        <v>150</v>
      </c>
    </row>
    <row r="278" spans="1:10" ht="15.75" customHeight="1" x14ac:dyDescent="0.25">
      <c r="A278" s="95">
        <v>23</v>
      </c>
      <c r="B278" s="73" t="s">
        <v>50</v>
      </c>
      <c r="C278" s="58"/>
      <c r="D278" s="58"/>
      <c r="E278" s="58"/>
      <c r="F278" s="96"/>
      <c r="G278" s="96"/>
      <c r="H278" s="96"/>
      <c r="I278" s="412"/>
      <c r="J278" s="419"/>
    </row>
    <row r="279" spans="1:10" ht="15.75" customHeight="1" x14ac:dyDescent="0.25">
      <c r="A279" s="76"/>
      <c r="B279" s="499" t="s">
        <v>134</v>
      </c>
      <c r="C279" s="1" t="s">
        <v>157</v>
      </c>
      <c r="D279" s="1" t="s">
        <v>246</v>
      </c>
      <c r="E279" s="1" t="s">
        <v>212</v>
      </c>
      <c r="F279" s="97">
        <v>11.67</v>
      </c>
      <c r="G279" s="97">
        <v>11.67</v>
      </c>
      <c r="H279" s="97">
        <v>11.67</v>
      </c>
      <c r="I279" s="520">
        <f>H279*1.2</f>
        <v>14.004</v>
      </c>
      <c r="J279" s="368" t="s">
        <v>150</v>
      </c>
    </row>
    <row r="280" spans="1:10" ht="15.75" customHeight="1" x14ac:dyDescent="0.25">
      <c r="A280" s="76"/>
      <c r="B280" s="499"/>
      <c r="C280" s="1" t="s">
        <v>152</v>
      </c>
      <c r="D280" s="1" t="s">
        <v>247</v>
      </c>
      <c r="E280" s="1" t="s">
        <v>212</v>
      </c>
      <c r="F280" s="97">
        <v>13.6</v>
      </c>
      <c r="G280" s="97">
        <v>13.6</v>
      </c>
      <c r="H280" s="97">
        <v>13.6</v>
      </c>
      <c r="I280" s="520"/>
      <c r="J280" s="368" t="s">
        <v>155</v>
      </c>
    </row>
    <row r="281" spans="1:10" ht="15.75" hidden="1" customHeight="1" x14ac:dyDescent="0.25">
      <c r="A281" s="76"/>
      <c r="B281" s="499"/>
      <c r="C281" s="1" t="s">
        <v>145</v>
      </c>
      <c r="D281" s="1" t="s">
        <v>230</v>
      </c>
      <c r="E281" s="1"/>
      <c r="F281" s="97">
        <v>14.67</v>
      </c>
      <c r="G281" s="97">
        <v>14.67</v>
      </c>
      <c r="H281" s="97">
        <v>14.67</v>
      </c>
      <c r="I281" s="520"/>
      <c r="J281" s="368" t="s">
        <v>151</v>
      </c>
    </row>
    <row r="282" spans="1:10" ht="15.75" customHeight="1" x14ac:dyDescent="0.25">
      <c r="A282" s="76"/>
      <c r="B282" s="499" t="s">
        <v>135</v>
      </c>
      <c r="C282" s="1" t="s">
        <v>152</v>
      </c>
      <c r="D282" s="1" t="s">
        <v>247</v>
      </c>
      <c r="E282" s="1" t="s">
        <v>212</v>
      </c>
      <c r="F282" s="97">
        <v>40</v>
      </c>
      <c r="G282" s="97">
        <v>40</v>
      </c>
      <c r="H282" s="97">
        <v>40</v>
      </c>
      <c r="I282" s="520">
        <f>H282*1.2</f>
        <v>48</v>
      </c>
      <c r="J282" s="368" t="s">
        <v>150</v>
      </c>
    </row>
    <row r="283" spans="1:10" ht="15.75" customHeight="1" x14ac:dyDescent="0.25">
      <c r="A283" s="76"/>
      <c r="B283" s="499"/>
      <c r="C283" s="1" t="s">
        <v>157</v>
      </c>
      <c r="D283" s="1" t="s">
        <v>246</v>
      </c>
      <c r="E283" s="1" t="s">
        <v>212</v>
      </c>
      <c r="F283" s="97">
        <v>45.32</v>
      </c>
      <c r="G283" s="97">
        <v>45.32</v>
      </c>
      <c r="H283" s="97">
        <v>45.32</v>
      </c>
      <c r="I283" s="520"/>
      <c r="J283" s="368" t="s">
        <v>155</v>
      </c>
    </row>
    <row r="284" spans="1:10" ht="15.75" hidden="1" customHeight="1" x14ac:dyDescent="0.25">
      <c r="A284" s="76"/>
      <c r="B284" s="499"/>
      <c r="C284" s="1" t="s">
        <v>145</v>
      </c>
      <c r="D284" s="1" t="s">
        <v>230</v>
      </c>
      <c r="E284" s="1"/>
      <c r="F284" s="97">
        <v>48.49</v>
      </c>
      <c r="G284" s="97">
        <v>48.49</v>
      </c>
      <c r="H284" s="97">
        <v>48.49</v>
      </c>
      <c r="I284" s="520"/>
      <c r="J284" s="368" t="s">
        <v>151</v>
      </c>
    </row>
    <row r="285" spans="1:10" ht="15.75" customHeight="1" x14ac:dyDescent="0.25">
      <c r="A285" s="95">
        <v>24</v>
      </c>
      <c r="B285" s="73" t="s">
        <v>51</v>
      </c>
      <c r="C285" s="58"/>
      <c r="D285" s="58"/>
      <c r="E285" s="58"/>
      <c r="F285" s="96"/>
      <c r="G285" s="96"/>
      <c r="H285" s="96"/>
      <c r="I285" s="412"/>
      <c r="J285" s="419"/>
    </row>
    <row r="286" spans="1:10" ht="15.75" customHeight="1" x14ac:dyDescent="0.25">
      <c r="A286" s="76"/>
      <c r="B286" s="499" t="s">
        <v>133</v>
      </c>
      <c r="C286" s="1" t="s">
        <v>152</v>
      </c>
      <c r="D286" s="1" t="s">
        <v>267</v>
      </c>
      <c r="E286" s="1" t="s">
        <v>212</v>
      </c>
      <c r="F286" s="97">
        <v>8.5</v>
      </c>
      <c r="G286" s="97">
        <v>8.5</v>
      </c>
      <c r="H286" s="97">
        <v>8.5</v>
      </c>
      <c r="I286" s="520">
        <f>H286*1.2</f>
        <v>10.199999999999999</v>
      </c>
      <c r="J286" s="368" t="s">
        <v>150</v>
      </c>
    </row>
    <row r="287" spans="1:10" ht="15.75" hidden="1" customHeight="1" x14ac:dyDescent="0.25">
      <c r="A287" s="76"/>
      <c r="B287" s="499"/>
      <c r="C287" s="1" t="s">
        <v>157</v>
      </c>
      <c r="D287" s="1" t="s">
        <v>268</v>
      </c>
      <c r="E287" s="1" t="s">
        <v>212</v>
      </c>
      <c r="F287" s="97">
        <v>13.83</v>
      </c>
      <c r="G287" s="97">
        <v>13.83</v>
      </c>
      <c r="H287" s="97">
        <v>13.83</v>
      </c>
      <c r="I287" s="520"/>
      <c r="J287" s="368" t="s">
        <v>151</v>
      </c>
    </row>
    <row r="288" spans="1:10" ht="15.75" customHeight="1" x14ac:dyDescent="0.25">
      <c r="A288" s="76"/>
      <c r="B288" s="499" t="s">
        <v>134</v>
      </c>
      <c r="C288" s="1" t="s">
        <v>152</v>
      </c>
      <c r="D288" s="1" t="s">
        <v>267</v>
      </c>
      <c r="E288" s="1" t="s">
        <v>212</v>
      </c>
      <c r="F288" s="97">
        <v>32.700000000000003</v>
      </c>
      <c r="G288" s="97">
        <v>32.700000000000003</v>
      </c>
      <c r="H288" s="97">
        <v>32.700000000000003</v>
      </c>
      <c r="I288" s="520">
        <f>H288*1.2</f>
        <v>39.24</v>
      </c>
      <c r="J288" s="368" t="s">
        <v>150</v>
      </c>
    </row>
    <row r="289" spans="1:10" ht="15.75" customHeight="1" x14ac:dyDescent="0.25">
      <c r="A289" s="76"/>
      <c r="B289" s="499"/>
      <c r="C289" s="1" t="s">
        <v>157</v>
      </c>
      <c r="D289" s="1" t="s">
        <v>268</v>
      </c>
      <c r="E289" s="1" t="s">
        <v>212</v>
      </c>
      <c r="F289" s="97">
        <v>38.549999999999997</v>
      </c>
      <c r="G289" s="97">
        <v>38.549999999999997</v>
      </c>
      <c r="H289" s="97">
        <v>38.549999999999997</v>
      </c>
      <c r="I289" s="520"/>
      <c r="J289" s="368" t="s">
        <v>155</v>
      </c>
    </row>
    <row r="290" spans="1:10" ht="15.75" hidden="1" customHeight="1" x14ac:dyDescent="0.25">
      <c r="A290" s="76"/>
      <c r="B290" s="499"/>
      <c r="C290" s="1" t="s">
        <v>145</v>
      </c>
      <c r="D290" s="1" t="s">
        <v>269</v>
      </c>
      <c r="E290" s="1"/>
      <c r="F290" s="97">
        <v>46.4</v>
      </c>
      <c r="G290" s="97">
        <v>46.4</v>
      </c>
      <c r="H290" s="97">
        <v>46.4</v>
      </c>
      <c r="I290" s="520"/>
      <c r="J290" s="368" t="s">
        <v>151</v>
      </c>
    </row>
    <row r="291" spans="1:10" ht="15.75" customHeight="1" x14ac:dyDescent="0.25">
      <c r="A291" s="76"/>
      <c r="B291" s="365" t="s">
        <v>136</v>
      </c>
      <c r="C291" s="1" t="s">
        <v>152</v>
      </c>
      <c r="D291" s="1" t="s">
        <v>267</v>
      </c>
      <c r="E291" s="1" t="s">
        <v>212</v>
      </c>
      <c r="F291" s="97">
        <v>152.4</v>
      </c>
      <c r="G291" s="97">
        <v>152.4</v>
      </c>
      <c r="H291" s="97">
        <v>152.4</v>
      </c>
      <c r="I291" s="384">
        <f>H291*1.2</f>
        <v>182.88</v>
      </c>
      <c r="J291" s="368" t="s">
        <v>150</v>
      </c>
    </row>
    <row r="292" spans="1:10" ht="15.75" customHeight="1" x14ac:dyDescent="0.25">
      <c r="A292" s="95">
        <v>25</v>
      </c>
      <c r="B292" s="73" t="s">
        <v>52</v>
      </c>
      <c r="C292" s="58"/>
      <c r="D292" s="58"/>
      <c r="E292" s="58"/>
      <c r="F292" s="96"/>
      <c r="G292" s="96"/>
      <c r="H292" s="96"/>
      <c r="I292" s="412"/>
      <c r="J292" s="419"/>
    </row>
    <row r="293" spans="1:10" ht="15.75" customHeight="1" x14ac:dyDescent="0.25">
      <c r="A293" s="76"/>
      <c r="B293" s="499" t="s">
        <v>133</v>
      </c>
      <c r="C293" s="1" t="s">
        <v>157</v>
      </c>
      <c r="D293" s="1" t="s">
        <v>226</v>
      </c>
      <c r="E293" s="1" t="s">
        <v>212</v>
      </c>
      <c r="F293" s="97">
        <v>19.82</v>
      </c>
      <c r="G293" s="97">
        <v>19.82</v>
      </c>
      <c r="H293" s="97">
        <v>19.82</v>
      </c>
      <c r="I293" s="520">
        <f>H293*1.2</f>
        <v>23.783999999999999</v>
      </c>
      <c r="J293" s="368" t="s">
        <v>150</v>
      </c>
    </row>
    <row r="294" spans="1:10" ht="15.75" customHeight="1" x14ac:dyDescent="0.25">
      <c r="A294" s="76"/>
      <c r="B294" s="499"/>
      <c r="C294" s="1" t="s">
        <v>157</v>
      </c>
      <c r="D294" s="1" t="s">
        <v>227</v>
      </c>
      <c r="E294" s="1" t="s">
        <v>212</v>
      </c>
      <c r="F294" s="97">
        <v>21.68</v>
      </c>
      <c r="G294" s="97">
        <v>21.68</v>
      </c>
      <c r="H294" s="97">
        <v>21.68</v>
      </c>
      <c r="I294" s="520"/>
      <c r="J294" s="368" t="s">
        <v>155</v>
      </c>
    </row>
    <row r="295" spans="1:10" ht="15.75" customHeight="1" x14ac:dyDescent="0.25">
      <c r="A295" s="76"/>
      <c r="B295" s="499" t="s">
        <v>134</v>
      </c>
      <c r="C295" s="190" t="s">
        <v>567</v>
      </c>
      <c r="D295" s="1"/>
      <c r="E295" s="1"/>
      <c r="F295" s="97"/>
      <c r="G295" s="97"/>
      <c r="H295" s="97"/>
      <c r="I295" s="384"/>
      <c r="J295" s="368"/>
    </row>
    <row r="296" spans="1:10" ht="15.75" customHeight="1" x14ac:dyDescent="0.25">
      <c r="A296" s="76"/>
      <c r="B296" s="499"/>
      <c r="C296" s="1" t="s">
        <v>152</v>
      </c>
      <c r="D296" s="1" t="s">
        <v>244</v>
      </c>
      <c r="E296" s="1" t="s">
        <v>212</v>
      </c>
      <c r="F296" s="97">
        <v>43.6</v>
      </c>
      <c r="G296" s="97">
        <v>43.6</v>
      </c>
      <c r="H296" s="97">
        <v>43.6</v>
      </c>
      <c r="I296" s="384">
        <f>H296*1.2</f>
        <v>52.32</v>
      </c>
      <c r="J296" s="368" t="s">
        <v>150</v>
      </c>
    </row>
    <row r="297" spans="1:10" ht="15.75" customHeight="1" x14ac:dyDescent="0.25">
      <c r="A297" s="76"/>
      <c r="B297" s="499"/>
      <c r="C297" s="190" t="s">
        <v>578</v>
      </c>
      <c r="D297" s="1"/>
      <c r="E297" s="1"/>
      <c r="F297" s="97"/>
      <c r="G297" s="97"/>
      <c r="H297" s="97"/>
      <c r="I297" s="384"/>
      <c r="J297" s="368"/>
    </row>
    <row r="298" spans="1:10" ht="15.75" customHeight="1" x14ac:dyDescent="0.25">
      <c r="A298" s="76"/>
      <c r="B298" s="499"/>
      <c r="C298" s="1" t="s">
        <v>145</v>
      </c>
      <c r="D298" s="1" t="s">
        <v>262</v>
      </c>
      <c r="E298" s="1"/>
      <c r="F298" s="97">
        <v>44.81</v>
      </c>
      <c r="G298" s="97">
        <v>44.81</v>
      </c>
      <c r="H298" s="97">
        <v>44.81</v>
      </c>
      <c r="I298" s="384">
        <f>H298*1.2</f>
        <v>53.771999999999998</v>
      </c>
      <c r="J298" s="368" t="s">
        <v>150</v>
      </c>
    </row>
    <row r="299" spans="1:10" ht="15.75" customHeight="1" x14ac:dyDescent="0.25">
      <c r="A299" s="76"/>
      <c r="B299" s="499"/>
      <c r="C299" s="190" t="s">
        <v>579</v>
      </c>
      <c r="D299" s="1"/>
      <c r="E299" s="1"/>
      <c r="F299" s="97"/>
      <c r="G299" s="97"/>
      <c r="H299" s="97"/>
      <c r="I299" s="384"/>
      <c r="J299" s="368"/>
    </row>
    <row r="300" spans="1:10" ht="15.75" customHeight="1" x14ac:dyDescent="0.25">
      <c r="A300" s="76"/>
      <c r="B300" s="499"/>
      <c r="C300" s="1" t="s">
        <v>145</v>
      </c>
      <c r="D300" s="1" t="s">
        <v>263</v>
      </c>
      <c r="E300" s="1"/>
      <c r="F300" s="97">
        <v>50.73</v>
      </c>
      <c r="G300" s="97">
        <v>50.73</v>
      </c>
      <c r="H300" s="97">
        <v>50.73</v>
      </c>
      <c r="I300" s="384">
        <f>H300*1.2</f>
        <v>60.875999999999991</v>
      </c>
      <c r="J300" s="368" t="s">
        <v>150</v>
      </c>
    </row>
    <row r="301" spans="1:10" ht="15.75" customHeight="1" x14ac:dyDescent="0.25">
      <c r="A301" s="76"/>
      <c r="B301" s="499"/>
      <c r="C301" s="190" t="s">
        <v>580</v>
      </c>
      <c r="D301" s="1"/>
      <c r="E301" s="1"/>
      <c r="F301" s="97"/>
      <c r="G301" s="97"/>
      <c r="H301" s="97"/>
      <c r="I301" s="384"/>
      <c r="J301" s="368"/>
    </row>
    <row r="302" spans="1:10" ht="15.75" customHeight="1" x14ac:dyDescent="0.25">
      <c r="A302" s="76"/>
      <c r="B302" s="499"/>
      <c r="C302" s="1" t="s">
        <v>157</v>
      </c>
      <c r="D302" s="1" t="s">
        <v>226</v>
      </c>
      <c r="E302" s="1" t="s">
        <v>212</v>
      </c>
      <c r="F302" s="97">
        <v>71.81</v>
      </c>
      <c r="G302" s="97">
        <v>71.81</v>
      </c>
      <c r="H302" s="97">
        <v>71.81</v>
      </c>
      <c r="I302" s="520">
        <f>H302*1.2</f>
        <v>86.171999999999997</v>
      </c>
      <c r="J302" s="368" t="s">
        <v>150</v>
      </c>
    </row>
    <row r="303" spans="1:10" ht="15.75" customHeight="1" x14ac:dyDescent="0.25">
      <c r="A303" s="76"/>
      <c r="B303" s="499"/>
      <c r="C303" s="1" t="s">
        <v>157</v>
      </c>
      <c r="D303" s="1" t="s">
        <v>227</v>
      </c>
      <c r="E303" s="1" t="s">
        <v>212</v>
      </c>
      <c r="F303" s="97">
        <v>85.05</v>
      </c>
      <c r="G303" s="97">
        <v>85.05</v>
      </c>
      <c r="H303" s="97">
        <v>85.05</v>
      </c>
      <c r="I303" s="520"/>
      <c r="J303" s="368" t="s">
        <v>155</v>
      </c>
    </row>
    <row r="304" spans="1:10" ht="15.75" customHeight="1" x14ac:dyDescent="0.25">
      <c r="A304" s="76"/>
      <c r="B304" s="499" t="s">
        <v>135</v>
      </c>
      <c r="C304" s="190" t="s">
        <v>578</v>
      </c>
      <c r="D304" s="1"/>
      <c r="E304" s="1"/>
      <c r="F304" s="97"/>
      <c r="G304" s="97"/>
      <c r="H304" s="97"/>
      <c r="I304" s="384"/>
      <c r="J304" s="368"/>
    </row>
    <row r="305" spans="1:10" ht="15.75" customHeight="1" x14ac:dyDescent="0.25">
      <c r="A305" s="76"/>
      <c r="B305" s="499"/>
      <c r="C305" s="1" t="s">
        <v>145</v>
      </c>
      <c r="D305" s="1" t="s">
        <v>262</v>
      </c>
      <c r="E305" s="1"/>
      <c r="F305" s="97">
        <v>105.7</v>
      </c>
      <c r="G305" s="97">
        <v>105.7</v>
      </c>
      <c r="H305" s="97">
        <v>105.7</v>
      </c>
      <c r="I305" s="384">
        <f>H305*1.2</f>
        <v>126.84</v>
      </c>
      <c r="J305" s="368" t="s">
        <v>150</v>
      </c>
    </row>
    <row r="306" spans="1:10" ht="15.75" customHeight="1" x14ac:dyDescent="0.25">
      <c r="A306" s="76"/>
      <c r="B306" s="499"/>
      <c r="C306" s="190" t="s">
        <v>579</v>
      </c>
      <c r="D306" s="1"/>
      <c r="E306" s="1"/>
      <c r="F306" s="97"/>
      <c r="G306" s="97"/>
      <c r="H306" s="97"/>
      <c r="I306" s="384"/>
      <c r="J306" s="368"/>
    </row>
    <row r="307" spans="1:10" ht="15.75" customHeight="1" x14ac:dyDescent="0.25">
      <c r="A307" s="76"/>
      <c r="B307" s="499"/>
      <c r="C307" s="1" t="s">
        <v>145</v>
      </c>
      <c r="D307" s="1" t="s">
        <v>263</v>
      </c>
      <c r="E307" s="1"/>
      <c r="F307" s="97">
        <v>119.47</v>
      </c>
      <c r="G307" s="97">
        <v>119.47</v>
      </c>
      <c r="H307" s="97">
        <v>119.47</v>
      </c>
      <c r="I307" s="384">
        <f>H307*1.2</f>
        <v>143.364</v>
      </c>
      <c r="J307" s="368" t="s">
        <v>150</v>
      </c>
    </row>
    <row r="308" spans="1:10" ht="15.75" customHeight="1" x14ac:dyDescent="0.25">
      <c r="A308" s="76"/>
      <c r="B308" s="499"/>
      <c r="C308" s="190" t="s">
        <v>580</v>
      </c>
      <c r="D308" s="1"/>
      <c r="E308" s="1"/>
      <c r="F308" s="97"/>
      <c r="G308" s="97"/>
      <c r="H308" s="97"/>
      <c r="I308" s="384"/>
      <c r="J308" s="368"/>
    </row>
    <row r="309" spans="1:10" ht="15.75" customHeight="1" x14ac:dyDescent="0.25">
      <c r="A309" s="76"/>
      <c r="B309" s="499"/>
      <c r="C309" s="1" t="s">
        <v>157</v>
      </c>
      <c r="D309" s="1" t="s">
        <v>226</v>
      </c>
      <c r="E309" s="1" t="s">
        <v>212</v>
      </c>
      <c r="F309" s="97">
        <v>166.97</v>
      </c>
      <c r="G309" s="97">
        <v>166.97</v>
      </c>
      <c r="H309" s="97">
        <v>166.97</v>
      </c>
      <c r="I309" s="520">
        <f>H309*1.2</f>
        <v>200.364</v>
      </c>
      <c r="J309" s="368" t="s">
        <v>150</v>
      </c>
    </row>
    <row r="310" spans="1:10" ht="15.75" hidden="1" customHeight="1" x14ac:dyDescent="0.25">
      <c r="A310" s="76"/>
      <c r="B310" s="499"/>
      <c r="C310" s="1" t="s">
        <v>157</v>
      </c>
      <c r="D310" s="1" t="s">
        <v>227</v>
      </c>
      <c r="E310" s="1" t="s">
        <v>212</v>
      </c>
      <c r="F310" s="97">
        <v>202.09</v>
      </c>
      <c r="G310" s="97">
        <v>202.09</v>
      </c>
      <c r="H310" s="439">
        <v>202.09</v>
      </c>
      <c r="I310" s="520"/>
      <c r="J310" s="368" t="s">
        <v>151</v>
      </c>
    </row>
    <row r="311" spans="1:10" ht="15.75" customHeight="1" x14ac:dyDescent="0.25">
      <c r="A311" s="76"/>
      <c r="B311" s="499" t="s">
        <v>136</v>
      </c>
      <c r="C311" s="1" t="s">
        <v>157</v>
      </c>
      <c r="D311" s="1" t="s">
        <v>226</v>
      </c>
      <c r="E311" s="1" t="s">
        <v>212</v>
      </c>
      <c r="F311" s="97">
        <v>319.81</v>
      </c>
      <c r="G311" s="97">
        <v>319.81</v>
      </c>
      <c r="H311" s="97">
        <v>319.81</v>
      </c>
      <c r="I311" s="384">
        <f>H311*1.2</f>
        <v>383.77199999999999</v>
      </c>
      <c r="J311" s="368" t="s">
        <v>150</v>
      </c>
    </row>
    <row r="312" spans="1:10" ht="15.75" hidden="1" customHeight="1" x14ac:dyDescent="0.25">
      <c r="A312" s="76"/>
      <c r="B312" s="499"/>
      <c r="C312" s="1"/>
      <c r="D312" s="1"/>
      <c r="E312" s="1"/>
      <c r="F312" s="97"/>
      <c r="G312" s="97"/>
      <c r="H312" s="97"/>
      <c r="I312" s="384"/>
      <c r="J312" s="368"/>
    </row>
    <row r="313" spans="1:10" ht="15.75" customHeight="1" x14ac:dyDescent="0.25">
      <c r="A313" s="95">
        <v>26</v>
      </c>
      <c r="B313" s="73" t="s">
        <v>53</v>
      </c>
      <c r="C313" s="58"/>
      <c r="D313" s="58"/>
      <c r="E313" s="58"/>
      <c r="F313" s="96"/>
      <c r="G313" s="96"/>
      <c r="H313" s="96"/>
      <c r="I313" s="412"/>
      <c r="J313" s="419"/>
    </row>
    <row r="314" spans="1:10" ht="15.75" customHeight="1" x14ac:dyDescent="0.25">
      <c r="A314" s="76"/>
      <c r="B314" s="499" t="s">
        <v>133</v>
      </c>
      <c r="C314" s="1" t="s">
        <v>152</v>
      </c>
      <c r="D314" s="1" t="s">
        <v>270</v>
      </c>
      <c r="E314" s="1" t="s">
        <v>212</v>
      </c>
      <c r="F314" s="97">
        <v>12.75</v>
      </c>
      <c r="G314" s="97">
        <v>12.75</v>
      </c>
      <c r="H314" s="97">
        <v>12.75</v>
      </c>
      <c r="I314" s="520">
        <f>H314*1.2</f>
        <v>15.299999999999999</v>
      </c>
      <c r="J314" s="368" t="s">
        <v>150</v>
      </c>
    </row>
    <row r="315" spans="1:10" ht="15.75" customHeight="1" x14ac:dyDescent="0.25">
      <c r="A315" s="76"/>
      <c r="B315" s="499"/>
      <c r="C315" s="1" t="s">
        <v>157</v>
      </c>
      <c r="D315" s="1" t="s">
        <v>271</v>
      </c>
      <c r="E315" s="1" t="s">
        <v>212</v>
      </c>
      <c r="F315" s="97">
        <v>14.91</v>
      </c>
      <c r="G315" s="97">
        <v>14.91</v>
      </c>
      <c r="H315" s="97">
        <v>14.91</v>
      </c>
      <c r="I315" s="520"/>
      <c r="J315" s="368" t="s">
        <v>155</v>
      </c>
    </row>
    <row r="316" spans="1:10" ht="15.75" hidden="1" customHeight="1" x14ac:dyDescent="0.25">
      <c r="A316" s="76"/>
      <c r="B316" s="499"/>
      <c r="C316" s="1" t="s">
        <v>145</v>
      </c>
      <c r="D316" s="1" t="s">
        <v>272</v>
      </c>
      <c r="E316" s="1"/>
      <c r="F316" s="97">
        <v>15.61</v>
      </c>
      <c r="G316" s="97">
        <v>15.61</v>
      </c>
      <c r="H316" s="97">
        <v>15.61</v>
      </c>
      <c r="I316" s="520"/>
      <c r="J316" s="368" t="s">
        <v>151</v>
      </c>
    </row>
    <row r="317" spans="1:10" ht="15.75" customHeight="1" x14ac:dyDescent="0.25">
      <c r="A317" s="76"/>
      <c r="B317" s="499" t="s">
        <v>134</v>
      </c>
      <c r="C317" s="1" t="s">
        <v>152</v>
      </c>
      <c r="D317" s="1" t="s">
        <v>270</v>
      </c>
      <c r="E317" s="1" t="s">
        <v>212</v>
      </c>
      <c r="F317" s="97">
        <v>40.9</v>
      </c>
      <c r="G317" s="97">
        <v>40.9</v>
      </c>
      <c r="H317" s="97">
        <v>40.9</v>
      </c>
      <c r="I317" s="520">
        <f>H317*1.2</f>
        <v>49.08</v>
      </c>
      <c r="J317" s="368" t="s">
        <v>150</v>
      </c>
    </row>
    <row r="318" spans="1:10" ht="15.75" hidden="1" customHeight="1" x14ac:dyDescent="0.25">
      <c r="A318" s="76"/>
      <c r="B318" s="499"/>
      <c r="C318" s="1" t="s">
        <v>145</v>
      </c>
      <c r="D318" s="1" t="s">
        <v>272</v>
      </c>
      <c r="E318" s="1"/>
      <c r="F318" s="97">
        <v>49.95</v>
      </c>
      <c r="G318" s="97">
        <v>49.95</v>
      </c>
      <c r="H318" s="97">
        <v>49.95</v>
      </c>
      <c r="I318" s="520"/>
      <c r="J318" s="368" t="s">
        <v>151</v>
      </c>
    </row>
    <row r="319" spans="1:10" ht="15.75" hidden="1" customHeight="1" x14ac:dyDescent="0.25">
      <c r="A319" s="76"/>
      <c r="B319" s="499"/>
      <c r="C319" s="1" t="s">
        <v>157</v>
      </c>
      <c r="D319" s="1" t="s">
        <v>271</v>
      </c>
      <c r="E319" s="1" t="s">
        <v>212</v>
      </c>
      <c r="F319" s="97">
        <v>55.03</v>
      </c>
      <c r="G319" s="97">
        <v>55.03</v>
      </c>
      <c r="H319" s="97">
        <v>55.03</v>
      </c>
      <c r="I319" s="520"/>
      <c r="J319" s="368" t="s">
        <v>151</v>
      </c>
    </row>
    <row r="320" spans="1:10" ht="15.75" customHeight="1" x14ac:dyDescent="0.25">
      <c r="A320" s="95">
        <v>27</v>
      </c>
      <c r="B320" s="73" t="s">
        <v>132</v>
      </c>
      <c r="C320" s="58"/>
      <c r="D320" s="58"/>
      <c r="E320" s="58"/>
      <c r="F320" s="96"/>
      <c r="G320" s="96"/>
      <c r="H320" s="96"/>
      <c r="I320" s="412"/>
      <c r="J320" s="419"/>
    </row>
    <row r="321" spans="1:10" ht="15.75" customHeight="1" x14ac:dyDescent="0.25">
      <c r="A321" s="76"/>
      <c r="B321" s="499" t="s">
        <v>133</v>
      </c>
      <c r="C321" s="1" t="s">
        <v>157</v>
      </c>
      <c r="D321" s="1" t="s">
        <v>226</v>
      </c>
      <c r="E321" s="1" t="s">
        <v>212</v>
      </c>
      <c r="F321" s="97">
        <v>19.82</v>
      </c>
      <c r="G321" s="97">
        <v>19.82</v>
      </c>
      <c r="H321" s="97">
        <v>19.82</v>
      </c>
      <c r="I321" s="520">
        <f>H321*1.2</f>
        <v>23.783999999999999</v>
      </c>
      <c r="J321" s="368" t="s">
        <v>150</v>
      </c>
    </row>
    <row r="322" spans="1:10" ht="15.75" customHeight="1" x14ac:dyDescent="0.25">
      <c r="A322" s="76"/>
      <c r="B322" s="499"/>
      <c r="C322" s="1" t="s">
        <v>157</v>
      </c>
      <c r="D322" s="1" t="s">
        <v>227</v>
      </c>
      <c r="E322" s="1" t="s">
        <v>212</v>
      </c>
      <c r="F322" s="97">
        <v>21.68</v>
      </c>
      <c r="G322" s="97">
        <v>21.68</v>
      </c>
      <c r="H322" s="97">
        <v>21.68</v>
      </c>
      <c r="I322" s="520"/>
      <c r="J322" s="368" t="s">
        <v>155</v>
      </c>
    </row>
    <row r="323" spans="1:10" ht="15.75" customHeight="1" x14ac:dyDescent="0.25">
      <c r="A323" s="76"/>
      <c r="B323" s="499" t="s">
        <v>134</v>
      </c>
      <c r="C323" s="1" t="s">
        <v>152</v>
      </c>
      <c r="D323" s="1" t="s">
        <v>244</v>
      </c>
      <c r="E323" s="1"/>
      <c r="F323" s="97">
        <v>43.6</v>
      </c>
      <c r="G323" s="97">
        <v>43.6</v>
      </c>
      <c r="H323" s="97">
        <v>43.6</v>
      </c>
      <c r="I323" s="384">
        <f>H323*1.2</f>
        <v>52.32</v>
      </c>
      <c r="J323" s="368" t="s">
        <v>150</v>
      </c>
    </row>
    <row r="324" spans="1:10" ht="15.75" customHeight="1" x14ac:dyDescent="0.25">
      <c r="A324" s="76"/>
      <c r="B324" s="499"/>
      <c r="C324" s="190" t="s">
        <v>578</v>
      </c>
      <c r="D324" s="1"/>
      <c r="E324" s="1"/>
      <c r="F324" s="97"/>
      <c r="G324" s="97"/>
      <c r="H324" s="97"/>
      <c r="I324" s="384"/>
      <c r="J324" s="368"/>
    </row>
    <row r="325" spans="1:10" ht="15.75" customHeight="1" x14ac:dyDescent="0.25">
      <c r="A325" s="76"/>
      <c r="B325" s="499"/>
      <c r="C325" s="1" t="s">
        <v>145</v>
      </c>
      <c r="D325" s="1" t="s">
        <v>262</v>
      </c>
      <c r="E325" s="1"/>
      <c r="F325" s="97">
        <v>44.81</v>
      </c>
      <c r="G325" s="97">
        <v>44.81</v>
      </c>
      <c r="H325" s="97">
        <v>44.81</v>
      </c>
      <c r="I325" s="384">
        <f>H325*1.2</f>
        <v>53.771999999999998</v>
      </c>
      <c r="J325" s="368" t="s">
        <v>150</v>
      </c>
    </row>
    <row r="326" spans="1:10" ht="15.75" customHeight="1" x14ac:dyDescent="0.25">
      <c r="A326" s="76"/>
      <c r="B326" s="499"/>
      <c r="C326" s="190" t="s">
        <v>579</v>
      </c>
      <c r="D326" s="1"/>
      <c r="E326" s="1"/>
      <c r="F326" s="97"/>
      <c r="G326" s="97"/>
      <c r="H326" s="97"/>
      <c r="I326" s="384"/>
      <c r="J326" s="368"/>
    </row>
    <row r="327" spans="1:10" ht="15.75" customHeight="1" x14ac:dyDescent="0.25">
      <c r="A327" s="76"/>
      <c r="B327" s="499"/>
      <c r="C327" s="1" t="s">
        <v>145</v>
      </c>
      <c r="D327" s="1" t="s">
        <v>263</v>
      </c>
      <c r="E327" s="1"/>
      <c r="F327" s="97">
        <v>50.73</v>
      </c>
      <c r="G327" s="97">
        <v>50.73</v>
      </c>
      <c r="H327" s="97">
        <v>50.73</v>
      </c>
      <c r="I327" s="384">
        <f>H327*1.2</f>
        <v>60.875999999999991</v>
      </c>
      <c r="J327" s="368" t="s">
        <v>150</v>
      </c>
    </row>
    <row r="328" spans="1:10" ht="15.75" customHeight="1" x14ac:dyDescent="0.25">
      <c r="A328" s="76"/>
      <c r="B328" s="499"/>
      <c r="C328" s="190" t="s">
        <v>580</v>
      </c>
      <c r="D328" s="1"/>
      <c r="E328" s="1"/>
      <c r="F328" s="97"/>
      <c r="G328" s="97"/>
      <c r="H328" s="97"/>
      <c r="I328" s="384"/>
      <c r="J328" s="368"/>
    </row>
    <row r="329" spans="1:10" ht="15.75" customHeight="1" x14ac:dyDescent="0.25">
      <c r="A329" s="76"/>
      <c r="B329" s="499"/>
      <c r="C329" s="1" t="s">
        <v>157</v>
      </c>
      <c r="D329" s="1" t="s">
        <v>226</v>
      </c>
      <c r="E329" s="1" t="s">
        <v>212</v>
      </c>
      <c r="F329" s="97">
        <v>71.81</v>
      </c>
      <c r="G329" s="97">
        <v>71.81</v>
      </c>
      <c r="H329" s="97">
        <v>71.81</v>
      </c>
      <c r="I329" s="520">
        <f>H329*1.2</f>
        <v>86.171999999999997</v>
      </c>
      <c r="J329" s="368" t="s">
        <v>150</v>
      </c>
    </row>
    <row r="330" spans="1:10" ht="15.75" customHeight="1" x14ac:dyDescent="0.25">
      <c r="A330" s="76"/>
      <c r="B330" s="499"/>
      <c r="C330" s="1" t="s">
        <v>157</v>
      </c>
      <c r="D330" s="1" t="s">
        <v>227</v>
      </c>
      <c r="E330" s="1" t="s">
        <v>212</v>
      </c>
      <c r="F330" s="97">
        <v>85.05</v>
      </c>
      <c r="G330" s="97">
        <v>85.05</v>
      </c>
      <c r="H330" s="97">
        <v>85.05</v>
      </c>
      <c r="I330" s="520"/>
      <c r="J330" s="368" t="s">
        <v>155</v>
      </c>
    </row>
    <row r="331" spans="1:10" ht="15.75" customHeight="1" x14ac:dyDescent="0.25">
      <c r="A331" s="76"/>
      <c r="B331" s="499" t="s">
        <v>135</v>
      </c>
      <c r="C331" s="1" t="s">
        <v>145</v>
      </c>
      <c r="D331" s="1" t="s">
        <v>262</v>
      </c>
      <c r="E331" s="1"/>
      <c r="F331" s="97">
        <v>105.7</v>
      </c>
      <c r="G331" s="97">
        <v>105.7</v>
      </c>
      <c r="H331" s="97">
        <v>105.7</v>
      </c>
      <c r="I331" s="384">
        <f>H331*1.2</f>
        <v>126.84</v>
      </c>
      <c r="J331" s="368" t="s">
        <v>150</v>
      </c>
    </row>
    <row r="332" spans="1:10" ht="15.75" customHeight="1" x14ac:dyDescent="0.25">
      <c r="A332" s="76"/>
      <c r="B332" s="499"/>
      <c r="C332" s="190" t="s">
        <v>579</v>
      </c>
      <c r="D332" s="1"/>
      <c r="E332" s="1"/>
      <c r="F332" s="97"/>
      <c r="G332" s="97"/>
      <c r="H332" s="97"/>
      <c r="I332" s="425"/>
      <c r="J332" s="368"/>
    </row>
    <row r="333" spans="1:10" ht="15.75" customHeight="1" x14ac:dyDescent="0.25">
      <c r="A333" s="76"/>
      <c r="B333" s="499"/>
      <c r="C333" s="1" t="s">
        <v>145</v>
      </c>
      <c r="D333" s="1" t="s">
        <v>263</v>
      </c>
      <c r="E333" s="1"/>
      <c r="F333" s="97">
        <v>119.47</v>
      </c>
      <c r="G333" s="97">
        <v>119.47</v>
      </c>
      <c r="H333" s="97">
        <v>119.47</v>
      </c>
      <c r="I333" s="384">
        <f>H333*1.2</f>
        <v>143.364</v>
      </c>
      <c r="J333" s="368" t="s">
        <v>150</v>
      </c>
    </row>
    <row r="334" spans="1:10" ht="15.75" customHeight="1" x14ac:dyDescent="0.25">
      <c r="A334" s="76"/>
      <c r="B334" s="499"/>
      <c r="C334" s="190" t="s">
        <v>580</v>
      </c>
      <c r="D334" s="1"/>
      <c r="E334" s="1"/>
      <c r="F334" s="97"/>
      <c r="G334" s="97"/>
      <c r="H334" s="97"/>
      <c r="I334" s="384"/>
      <c r="J334" s="368"/>
    </row>
    <row r="335" spans="1:10" ht="15.75" customHeight="1" x14ac:dyDescent="0.25">
      <c r="A335" s="76"/>
      <c r="B335" s="499"/>
      <c r="C335" s="1" t="s">
        <v>157</v>
      </c>
      <c r="D335" s="1" t="s">
        <v>226</v>
      </c>
      <c r="E335" s="1" t="s">
        <v>212</v>
      </c>
      <c r="F335" s="97">
        <v>166.97</v>
      </c>
      <c r="G335" s="97">
        <v>166.97</v>
      </c>
      <c r="H335" s="97">
        <v>166.97</v>
      </c>
      <c r="I335" s="520">
        <f>H335*1.2</f>
        <v>200.364</v>
      </c>
      <c r="J335" s="368" t="s">
        <v>150</v>
      </c>
    </row>
    <row r="336" spans="1:10" ht="15.75" hidden="1" customHeight="1" x14ac:dyDescent="0.25">
      <c r="A336" s="76" t="s">
        <v>8</v>
      </c>
      <c r="B336" s="499"/>
      <c r="C336" s="1" t="s">
        <v>157</v>
      </c>
      <c r="D336" s="1" t="s">
        <v>227</v>
      </c>
      <c r="E336" s="1" t="s">
        <v>212</v>
      </c>
      <c r="F336" s="97">
        <v>202.09</v>
      </c>
      <c r="G336" s="97">
        <v>202.09</v>
      </c>
      <c r="H336" s="97">
        <v>202.09</v>
      </c>
      <c r="I336" s="520"/>
      <c r="J336" s="368" t="s">
        <v>151</v>
      </c>
    </row>
    <row r="337" spans="1:10" ht="15.75" customHeight="1" x14ac:dyDescent="0.25">
      <c r="A337" s="76"/>
      <c r="B337" s="499" t="s">
        <v>136</v>
      </c>
      <c r="C337" s="1" t="s">
        <v>157</v>
      </c>
      <c r="D337" s="1" t="s">
        <v>226</v>
      </c>
      <c r="E337" s="1" t="s">
        <v>212</v>
      </c>
      <c r="F337" s="97">
        <v>319.81</v>
      </c>
      <c r="G337" s="97">
        <v>319.81</v>
      </c>
      <c r="H337" s="97">
        <v>319.81</v>
      </c>
      <c r="I337" s="384">
        <f>H337*1.2</f>
        <v>383.77199999999999</v>
      </c>
      <c r="J337" s="368" t="s">
        <v>150</v>
      </c>
    </row>
    <row r="338" spans="1:10" ht="15.75" hidden="1" customHeight="1" x14ac:dyDescent="0.25">
      <c r="A338" s="76"/>
      <c r="B338" s="499"/>
      <c r="C338" s="1"/>
      <c r="D338" s="1"/>
      <c r="E338" s="1"/>
      <c r="F338" s="97"/>
      <c r="G338" s="97"/>
      <c r="H338" s="97"/>
      <c r="I338" s="425"/>
      <c r="J338" s="368"/>
    </row>
    <row r="339" spans="1:10" ht="15.75" customHeight="1" x14ac:dyDescent="0.25">
      <c r="A339" s="95">
        <v>28</v>
      </c>
      <c r="B339" s="317" t="s">
        <v>54</v>
      </c>
      <c r="C339" s="58"/>
      <c r="D339" s="58"/>
      <c r="E339" s="58"/>
      <c r="F339" s="96"/>
      <c r="G339" s="96"/>
      <c r="H339" s="96"/>
      <c r="I339" s="412"/>
      <c r="J339" s="419"/>
    </row>
    <row r="340" spans="1:10" ht="15.75" customHeight="1" x14ac:dyDescent="0.25">
      <c r="A340" s="76"/>
      <c r="B340" s="499" t="s">
        <v>133</v>
      </c>
      <c r="C340" s="1" t="s">
        <v>157</v>
      </c>
      <c r="D340" s="1" t="s">
        <v>273</v>
      </c>
      <c r="E340" s="1" t="s">
        <v>212</v>
      </c>
      <c r="F340" s="97">
        <v>13.34</v>
      </c>
      <c r="G340" s="97">
        <v>13.34</v>
      </c>
      <c r="H340" s="97">
        <v>13.34</v>
      </c>
      <c r="I340" s="520">
        <f>H340*1.2</f>
        <v>16.007999999999999</v>
      </c>
      <c r="J340" s="368" t="s">
        <v>150</v>
      </c>
    </row>
    <row r="341" spans="1:10" ht="15.75" hidden="1" customHeight="1" x14ac:dyDescent="0.25">
      <c r="A341" s="76"/>
      <c r="B341" s="499"/>
      <c r="C341" s="1" t="s">
        <v>157</v>
      </c>
      <c r="D341" s="1" t="s">
        <v>274</v>
      </c>
      <c r="E341" s="1" t="s">
        <v>212</v>
      </c>
      <c r="F341" s="97">
        <v>18.149999999999999</v>
      </c>
      <c r="G341" s="97">
        <v>18.149999999999999</v>
      </c>
      <c r="H341" s="97">
        <v>18.149999999999999</v>
      </c>
      <c r="I341" s="520"/>
      <c r="J341" s="368" t="s">
        <v>151</v>
      </c>
    </row>
    <row r="342" spans="1:10" ht="15.75" customHeight="1" x14ac:dyDescent="0.25">
      <c r="A342" s="76"/>
      <c r="B342" s="499" t="s">
        <v>134</v>
      </c>
      <c r="C342" s="1" t="s">
        <v>152</v>
      </c>
      <c r="D342" s="1" t="s">
        <v>275</v>
      </c>
      <c r="E342" s="1" t="s">
        <v>212</v>
      </c>
      <c r="F342" s="97">
        <v>36.19</v>
      </c>
      <c r="G342" s="97">
        <v>36.19</v>
      </c>
      <c r="H342" s="97">
        <v>36.19</v>
      </c>
      <c r="I342" s="520">
        <f>H342*1.2</f>
        <v>43.427999999999997</v>
      </c>
      <c r="J342" s="368" t="s">
        <v>150</v>
      </c>
    </row>
    <row r="343" spans="1:10" ht="15.75" hidden="1" customHeight="1" x14ac:dyDescent="0.25">
      <c r="A343" s="76"/>
      <c r="B343" s="499"/>
      <c r="C343" s="1" t="s">
        <v>157</v>
      </c>
      <c r="D343" s="1" t="s">
        <v>273</v>
      </c>
      <c r="E343" s="1" t="s">
        <v>212</v>
      </c>
      <c r="F343" s="97">
        <v>49.34</v>
      </c>
      <c r="G343" s="97">
        <v>49.34</v>
      </c>
      <c r="H343" s="97">
        <v>49.34</v>
      </c>
      <c r="I343" s="520"/>
      <c r="J343" s="368" t="s">
        <v>151</v>
      </c>
    </row>
    <row r="344" spans="1:10" ht="15.75" hidden="1" customHeight="1" x14ac:dyDescent="0.25">
      <c r="A344" s="76"/>
      <c r="B344" s="499"/>
      <c r="C344" s="1" t="s">
        <v>157</v>
      </c>
      <c r="D344" s="1" t="s">
        <v>274</v>
      </c>
      <c r="E344" s="1" t="s">
        <v>212</v>
      </c>
      <c r="F344" s="97">
        <v>63.08</v>
      </c>
      <c r="G344" s="97">
        <v>63.08</v>
      </c>
      <c r="H344" s="97">
        <v>63.08</v>
      </c>
      <c r="I344" s="520"/>
      <c r="J344" s="368" t="s">
        <v>151</v>
      </c>
    </row>
    <row r="345" spans="1:10" ht="15.75" customHeight="1" x14ac:dyDescent="0.25">
      <c r="A345" s="76"/>
      <c r="B345" s="499" t="s">
        <v>135</v>
      </c>
      <c r="C345" s="1" t="s">
        <v>152</v>
      </c>
      <c r="D345" s="1" t="s">
        <v>275</v>
      </c>
      <c r="E345" s="1" t="s">
        <v>212</v>
      </c>
      <c r="F345" s="335">
        <v>168.65</v>
      </c>
      <c r="G345" s="335">
        <v>168.65</v>
      </c>
      <c r="H345" s="335">
        <v>168.65</v>
      </c>
      <c r="I345" s="384">
        <f>H345*1.2</f>
        <v>202.38</v>
      </c>
      <c r="J345" s="368" t="s">
        <v>150</v>
      </c>
    </row>
    <row r="346" spans="1:10" ht="15.75" customHeight="1" x14ac:dyDescent="0.25">
      <c r="A346" s="76"/>
      <c r="B346" s="499"/>
      <c r="C346" s="1"/>
      <c r="D346" s="1"/>
      <c r="E346" s="1"/>
      <c r="F346" s="97"/>
      <c r="G346" s="97"/>
      <c r="H346" s="97"/>
      <c r="I346" s="425"/>
      <c r="J346" s="368"/>
    </row>
    <row r="347" spans="1:10" ht="15.75" customHeight="1" x14ac:dyDescent="0.25">
      <c r="A347" s="333"/>
      <c r="B347" s="499" t="s">
        <v>136</v>
      </c>
      <c r="C347" s="1" t="s">
        <v>157</v>
      </c>
      <c r="D347" s="1" t="s">
        <v>273</v>
      </c>
      <c r="E347" s="1" t="s">
        <v>212</v>
      </c>
      <c r="F347" s="97">
        <v>238.38</v>
      </c>
      <c r="G347" s="97">
        <v>238.38</v>
      </c>
      <c r="H347" s="97">
        <v>238.38</v>
      </c>
      <c r="I347" s="520">
        <f>H347*1.2</f>
        <v>286.05599999999998</v>
      </c>
      <c r="J347" s="368" t="s">
        <v>150</v>
      </c>
    </row>
    <row r="348" spans="1:10" ht="15.75" hidden="1" customHeight="1" x14ac:dyDescent="0.25">
      <c r="A348" s="76"/>
      <c r="B348" s="499"/>
      <c r="C348" s="1" t="s">
        <v>157</v>
      </c>
      <c r="D348" s="1" t="s">
        <v>274</v>
      </c>
      <c r="E348" s="1" t="s">
        <v>212</v>
      </c>
      <c r="F348" s="97">
        <v>315.58999999999997</v>
      </c>
      <c r="G348" s="97">
        <v>315.58999999999997</v>
      </c>
      <c r="H348" s="97">
        <v>315.58999999999997</v>
      </c>
      <c r="I348" s="520"/>
      <c r="J348" s="368" t="s">
        <v>151</v>
      </c>
    </row>
    <row r="349" spans="1:10" ht="15.75" customHeight="1" x14ac:dyDescent="0.25">
      <c r="A349" s="95">
        <v>29</v>
      </c>
      <c r="B349" s="73" t="s">
        <v>276</v>
      </c>
      <c r="C349" s="58"/>
      <c r="D349" s="58"/>
      <c r="E349" s="58"/>
      <c r="F349" s="96"/>
      <c r="G349" s="96"/>
      <c r="H349" s="96"/>
      <c r="I349" s="412"/>
      <c r="J349" s="419"/>
    </row>
    <row r="350" spans="1:10" ht="15.75" customHeight="1" x14ac:dyDescent="0.25">
      <c r="A350" s="318"/>
      <c r="B350" s="499" t="s">
        <v>133</v>
      </c>
      <c r="C350" s="62" t="s">
        <v>157</v>
      </c>
      <c r="D350" s="62" t="s">
        <v>274</v>
      </c>
      <c r="E350" s="62" t="s">
        <v>212</v>
      </c>
      <c r="F350" s="99">
        <v>18.149999999999999</v>
      </c>
      <c r="G350" s="99">
        <v>18.149999999999999</v>
      </c>
      <c r="H350" s="99">
        <v>18.149999999999999</v>
      </c>
      <c r="I350" s="417">
        <f>H350*1.2</f>
        <v>21.779999999999998</v>
      </c>
      <c r="J350" s="423" t="s">
        <v>150</v>
      </c>
    </row>
    <row r="351" spans="1:10" ht="15.75" hidden="1" customHeight="1" x14ac:dyDescent="0.25">
      <c r="A351" s="318"/>
      <c r="B351" s="499"/>
      <c r="C351" s="62"/>
      <c r="D351" s="62"/>
      <c r="E351" s="62"/>
      <c r="F351" s="99"/>
      <c r="G351" s="99"/>
      <c r="H351" s="99"/>
      <c r="I351" s="426"/>
      <c r="J351" s="423"/>
    </row>
    <row r="352" spans="1:10" ht="15.75" customHeight="1" x14ac:dyDescent="0.25">
      <c r="A352" s="318"/>
      <c r="B352" s="499" t="s">
        <v>134</v>
      </c>
      <c r="C352" s="62" t="s">
        <v>152</v>
      </c>
      <c r="D352" s="62" t="s">
        <v>277</v>
      </c>
      <c r="E352" s="62" t="s">
        <v>212</v>
      </c>
      <c r="F352" s="99">
        <v>41.7</v>
      </c>
      <c r="G352" s="99">
        <v>41.7</v>
      </c>
      <c r="H352" s="99">
        <v>41.7</v>
      </c>
      <c r="I352" s="524">
        <f>H352*1.2</f>
        <v>50.04</v>
      </c>
      <c r="J352" s="423" t="s">
        <v>150</v>
      </c>
    </row>
    <row r="353" spans="1:10" ht="15.75" hidden="1" customHeight="1" x14ac:dyDescent="0.25">
      <c r="A353" s="318"/>
      <c r="B353" s="499"/>
      <c r="C353" s="62" t="s">
        <v>157</v>
      </c>
      <c r="D353" s="62" t="s">
        <v>274</v>
      </c>
      <c r="E353" s="62" t="s">
        <v>212</v>
      </c>
      <c r="F353" s="99">
        <v>63.08</v>
      </c>
      <c r="G353" s="99">
        <v>63.08</v>
      </c>
      <c r="H353" s="99">
        <v>63.08</v>
      </c>
      <c r="I353" s="524"/>
      <c r="J353" s="423" t="s">
        <v>151</v>
      </c>
    </row>
    <row r="354" spans="1:10" ht="15.75" customHeight="1" x14ac:dyDescent="0.25">
      <c r="A354" s="318"/>
      <c r="B354" s="499" t="s">
        <v>136</v>
      </c>
      <c r="C354" s="62" t="s">
        <v>157</v>
      </c>
      <c r="D354" s="62" t="s">
        <v>274</v>
      </c>
      <c r="E354" s="62" t="s">
        <v>212</v>
      </c>
      <c r="F354" s="99">
        <v>315.58999999999997</v>
      </c>
      <c r="G354" s="99">
        <v>315.58999999999997</v>
      </c>
      <c r="H354" s="99">
        <v>315.58999999999997</v>
      </c>
      <c r="I354" s="417">
        <f>H354*1.2</f>
        <v>378.70799999999997</v>
      </c>
      <c r="J354" s="423" t="s">
        <v>150</v>
      </c>
    </row>
    <row r="355" spans="1:10" ht="15.75" hidden="1" customHeight="1" x14ac:dyDescent="0.25">
      <c r="A355" s="318"/>
      <c r="B355" s="499"/>
      <c r="C355" s="62"/>
      <c r="D355" s="62"/>
      <c r="E355" s="62"/>
      <c r="F355" s="99"/>
      <c r="G355" s="99"/>
      <c r="H355" s="99"/>
      <c r="I355" s="417"/>
      <c r="J355" s="423"/>
    </row>
    <row r="356" spans="1:10" ht="15.75" customHeight="1" x14ac:dyDescent="0.25">
      <c r="A356" s="95">
        <v>30</v>
      </c>
      <c r="B356" s="73" t="s">
        <v>55</v>
      </c>
      <c r="C356" s="58"/>
      <c r="D356" s="58"/>
      <c r="E356" s="58"/>
      <c r="F356" s="96"/>
      <c r="G356" s="96"/>
      <c r="H356" s="96"/>
      <c r="I356" s="412"/>
      <c r="J356" s="419"/>
    </row>
    <row r="357" spans="1:10" ht="15.75" customHeight="1" x14ac:dyDescent="0.25">
      <c r="A357" s="319"/>
      <c r="B357" s="320"/>
      <c r="C357" s="315" t="s">
        <v>539</v>
      </c>
      <c r="D357" s="313"/>
      <c r="E357" s="313"/>
      <c r="F357" s="314"/>
      <c r="G357" s="314"/>
      <c r="H357" s="314"/>
      <c r="I357" s="416"/>
      <c r="J357" s="424"/>
    </row>
    <row r="358" spans="1:10" ht="15.75" customHeight="1" x14ac:dyDescent="0.25">
      <c r="A358" s="318"/>
      <c r="B358" s="499" t="s">
        <v>133</v>
      </c>
      <c r="C358" s="1" t="s">
        <v>145</v>
      </c>
      <c r="D358" s="1" t="s">
        <v>278</v>
      </c>
      <c r="E358" s="1"/>
      <c r="F358" s="97">
        <v>32.83</v>
      </c>
      <c r="G358" s="97">
        <v>32.83</v>
      </c>
      <c r="H358" s="97">
        <v>32.83</v>
      </c>
      <c r="I358" s="524">
        <f>H358*1.2</f>
        <v>39.395999999999994</v>
      </c>
      <c r="J358" s="423" t="s">
        <v>150</v>
      </c>
    </row>
    <row r="359" spans="1:10" ht="15.75" hidden="1" customHeight="1" x14ac:dyDescent="0.25">
      <c r="A359" s="318"/>
      <c r="B359" s="499"/>
      <c r="C359" s="1" t="s">
        <v>157</v>
      </c>
      <c r="D359" s="1" t="s">
        <v>294</v>
      </c>
      <c r="E359" s="1" t="s">
        <v>212</v>
      </c>
      <c r="F359" s="97">
        <v>44.54</v>
      </c>
      <c r="G359" s="97">
        <v>44.54</v>
      </c>
      <c r="H359" s="97">
        <v>44.54</v>
      </c>
      <c r="I359" s="524"/>
      <c r="J359" s="423" t="s">
        <v>151</v>
      </c>
    </row>
    <row r="360" spans="1:10" ht="15.75" customHeight="1" x14ac:dyDescent="0.25">
      <c r="A360" s="318"/>
      <c r="B360" s="499"/>
      <c r="C360" s="315" t="s">
        <v>540</v>
      </c>
      <c r="D360" s="313"/>
      <c r="E360" s="313"/>
      <c r="F360" s="314"/>
      <c r="G360" s="314"/>
      <c r="H360" s="314"/>
      <c r="I360" s="417"/>
      <c r="J360" s="423"/>
    </row>
    <row r="361" spans="1:10" ht="15.75" customHeight="1" x14ac:dyDescent="0.25">
      <c r="A361" s="318"/>
      <c r="B361" s="499"/>
      <c r="C361" s="313" t="s">
        <v>145</v>
      </c>
      <c r="D361" s="313" t="s">
        <v>279</v>
      </c>
      <c r="E361" s="313"/>
      <c r="F361" s="314">
        <v>47.19</v>
      </c>
      <c r="G361" s="314">
        <v>47.19</v>
      </c>
      <c r="H361" s="314">
        <v>47.19</v>
      </c>
      <c r="I361" s="524">
        <f>H361*1.2</f>
        <v>56.627999999999993</v>
      </c>
      <c r="J361" s="423" t="s">
        <v>150</v>
      </c>
    </row>
    <row r="362" spans="1:10" ht="15.75" customHeight="1" x14ac:dyDescent="0.25">
      <c r="A362" s="318"/>
      <c r="B362" s="499"/>
      <c r="C362" s="313" t="s">
        <v>157</v>
      </c>
      <c r="D362" s="313" t="s">
        <v>295</v>
      </c>
      <c r="E362" s="313" t="s">
        <v>212</v>
      </c>
      <c r="F362" s="314">
        <v>48.56</v>
      </c>
      <c r="G362" s="314">
        <v>48.56</v>
      </c>
      <c r="H362" s="314">
        <v>48.56</v>
      </c>
      <c r="I362" s="524"/>
      <c r="J362" s="423" t="s">
        <v>155</v>
      </c>
    </row>
    <row r="363" spans="1:10" ht="15.75" customHeight="1" x14ac:dyDescent="0.25">
      <c r="A363" s="318"/>
      <c r="B363" s="499"/>
      <c r="C363" s="315" t="s">
        <v>541</v>
      </c>
      <c r="D363" s="313"/>
      <c r="E363" s="313"/>
      <c r="F363" s="314"/>
      <c r="G363" s="314"/>
      <c r="H363" s="314"/>
      <c r="I363" s="417"/>
      <c r="J363" s="423"/>
    </row>
    <row r="364" spans="1:10" ht="15.75" customHeight="1" x14ac:dyDescent="0.25">
      <c r="A364" s="318"/>
      <c r="B364" s="499"/>
      <c r="C364" s="313" t="s">
        <v>157</v>
      </c>
      <c r="D364" s="313" t="s">
        <v>296</v>
      </c>
      <c r="E364" s="313" t="s">
        <v>212</v>
      </c>
      <c r="F364" s="314">
        <v>48.56</v>
      </c>
      <c r="G364" s="314">
        <v>48.56</v>
      </c>
      <c r="H364" s="314">
        <v>48.56</v>
      </c>
      <c r="I364" s="524">
        <f>H364*1.2</f>
        <v>58.271999999999998</v>
      </c>
      <c r="J364" s="423" t="s">
        <v>150</v>
      </c>
    </row>
    <row r="365" spans="1:10" ht="15.75" customHeight="1" x14ac:dyDescent="0.25">
      <c r="A365" s="318"/>
      <c r="B365" s="499"/>
      <c r="C365" s="1" t="s">
        <v>145</v>
      </c>
      <c r="D365" s="1" t="s">
        <v>280</v>
      </c>
      <c r="E365" s="1"/>
      <c r="F365" s="97">
        <v>53.34</v>
      </c>
      <c r="G365" s="97">
        <v>53.34</v>
      </c>
      <c r="H365" s="97">
        <v>53.34</v>
      </c>
      <c r="I365" s="524"/>
      <c r="J365" s="423" t="s">
        <v>155</v>
      </c>
    </row>
    <row r="366" spans="1:10" ht="15.75" hidden="1" customHeight="1" x14ac:dyDescent="0.25">
      <c r="A366" s="318"/>
      <c r="B366" s="499"/>
      <c r="C366" s="1" t="s">
        <v>145</v>
      </c>
      <c r="D366" s="1" t="s">
        <v>288</v>
      </c>
      <c r="E366" s="1"/>
      <c r="F366" s="97">
        <v>82.07</v>
      </c>
      <c r="G366" s="97">
        <v>82.07</v>
      </c>
      <c r="H366" s="97">
        <v>82.07</v>
      </c>
      <c r="I366" s="524"/>
      <c r="J366" s="423" t="s">
        <v>151</v>
      </c>
    </row>
    <row r="367" spans="1:10" ht="15.75" customHeight="1" x14ac:dyDescent="0.25">
      <c r="A367" s="318"/>
      <c r="B367" s="499"/>
      <c r="C367" s="315" t="s">
        <v>542</v>
      </c>
      <c r="D367" s="313"/>
      <c r="E367" s="313"/>
      <c r="F367" s="314"/>
      <c r="G367" s="314"/>
      <c r="H367" s="314"/>
      <c r="I367" s="417"/>
      <c r="J367" s="423"/>
    </row>
    <row r="368" spans="1:10" ht="15.75" customHeight="1" x14ac:dyDescent="0.25">
      <c r="A368" s="318"/>
      <c r="B368" s="499"/>
      <c r="C368" s="313" t="s">
        <v>145</v>
      </c>
      <c r="D368" s="313" t="s">
        <v>281</v>
      </c>
      <c r="E368" s="313"/>
      <c r="F368" s="314">
        <v>47.19</v>
      </c>
      <c r="G368" s="314">
        <v>47.19</v>
      </c>
      <c r="H368" s="314">
        <v>47.19</v>
      </c>
      <c r="I368" s="524">
        <f>H368*1.2</f>
        <v>56.627999999999993</v>
      </c>
      <c r="J368" s="423" t="s">
        <v>150</v>
      </c>
    </row>
    <row r="369" spans="1:10" ht="15.75" customHeight="1" x14ac:dyDescent="0.25">
      <c r="A369" s="318"/>
      <c r="B369" s="499"/>
      <c r="C369" s="313" t="s">
        <v>157</v>
      </c>
      <c r="D369" s="313" t="s">
        <v>297</v>
      </c>
      <c r="E369" s="313" t="s">
        <v>212</v>
      </c>
      <c r="F369" s="314">
        <v>48.56</v>
      </c>
      <c r="G369" s="314">
        <v>48.56</v>
      </c>
      <c r="H369" s="314">
        <v>48.56</v>
      </c>
      <c r="I369" s="524"/>
      <c r="J369" s="423" t="s">
        <v>155</v>
      </c>
    </row>
    <row r="370" spans="1:10" ht="15.75" customHeight="1" x14ac:dyDescent="0.25">
      <c r="A370" s="318"/>
      <c r="B370" s="499"/>
      <c r="C370" s="315" t="s">
        <v>543</v>
      </c>
      <c r="D370" s="313"/>
      <c r="E370" s="313"/>
      <c r="F370" s="314"/>
      <c r="G370" s="314"/>
      <c r="H370" s="314"/>
      <c r="I370" s="417"/>
      <c r="J370" s="423"/>
    </row>
    <row r="371" spans="1:10" ht="15.75" customHeight="1" x14ac:dyDescent="0.25">
      <c r="A371" s="318"/>
      <c r="B371" s="499"/>
      <c r="C371" s="313" t="s">
        <v>145</v>
      </c>
      <c r="D371" s="313" t="s">
        <v>282</v>
      </c>
      <c r="E371" s="313"/>
      <c r="F371" s="314">
        <v>67.709999999999994</v>
      </c>
      <c r="G371" s="314">
        <v>67.709999999999994</v>
      </c>
      <c r="H371" s="314">
        <v>67.709999999999994</v>
      </c>
      <c r="I371" s="524">
        <f>H371*1.2</f>
        <v>81.251999999999995</v>
      </c>
      <c r="J371" s="423" t="s">
        <v>150</v>
      </c>
    </row>
    <row r="372" spans="1:10" ht="15.75" hidden="1" customHeight="1" x14ac:dyDescent="0.25">
      <c r="A372" s="318"/>
      <c r="B372" s="499"/>
      <c r="C372" s="313" t="s">
        <v>157</v>
      </c>
      <c r="D372" s="313" t="s">
        <v>298</v>
      </c>
      <c r="E372" s="313" t="s">
        <v>212</v>
      </c>
      <c r="F372" s="314">
        <v>108.2</v>
      </c>
      <c r="G372" s="314">
        <v>108.2</v>
      </c>
      <c r="H372" s="314">
        <v>108.2</v>
      </c>
      <c r="I372" s="524"/>
      <c r="J372" s="423" t="s">
        <v>151</v>
      </c>
    </row>
    <row r="373" spans="1:10" ht="15.75" customHeight="1" x14ac:dyDescent="0.25">
      <c r="A373" s="318"/>
      <c r="B373" s="499"/>
      <c r="C373" s="315" t="s">
        <v>544</v>
      </c>
      <c r="D373" s="313"/>
      <c r="E373" s="313"/>
      <c r="F373" s="314"/>
      <c r="G373" s="314"/>
      <c r="H373" s="314"/>
      <c r="I373" s="417"/>
      <c r="J373" s="423"/>
    </row>
    <row r="374" spans="1:10" ht="15.75" customHeight="1" x14ac:dyDescent="0.25">
      <c r="A374" s="318"/>
      <c r="B374" s="499"/>
      <c r="C374" s="313" t="s">
        <v>145</v>
      </c>
      <c r="D374" s="313" t="s">
        <v>283</v>
      </c>
      <c r="E374" s="313"/>
      <c r="F374" s="314">
        <v>97.46</v>
      </c>
      <c r="G374" s="314">
        <v>97.46</v>
      </c>
      <c r="H374" s="314">
        <v>97.46</v>
      </c>
      <c r="I374" s="524">
        <f>H374*1.2</f>
        <v>116.95199999999998</v>
      </c>
      <c r="J374" s="423" t="s">
        <v>150</v>
      </c>
    </row>
    <row r="375" spans="1:10" ht="15.75" customHeight="1" x14ac:dyDescent="0.25">
      <c r="A375" s="318"/>
      <c r="B375" s="499"/>
      <c r="C375" s="313" t="s">
        <v>157</v>
      </c>
      <c r="D375" s="313" t="s">
        <v>299</v>
      </c>
      <c r="E375" s="313" t="s">
        <v>212</v>
      </c>
      <c r="F375" s="314">
        <v>108.2</v>
      </c>
      <c r="G375" s="314">
        <v>108.2</v>
      </c>
      <c r="H375" s="314">
        <v>108.2</v>
      </c>
      <c r="I375" s="524"/>
      <c r="J375" s="423" t="s">
        <v>155</v>
      </c>
    </row>
    <row r="376" spans="1:10" ht="15.75" customHeight="1" x14ac:dyDescent="0.25">
      <c r="A376" s="318"/>
      <c r="B376" s="499"/>
      <c r="C376" s="315" t="s">
        <v>545</v>
      </c>
      <c r="D376" s="313"/>
      <c r="E376" s="313"/>
      <c r="F376" s="314"/>
      <c r="G376" s="314"/>
      <c r="H376" s="314"/>
      <c r="I376" s="417"/>
      <c r="J376" s="423"/>
    </row>
    <row r="377" spans="1:10" ht="15.75" customHeight="1" x14ac:dyDescent="0.25">
      <c r="A377" s="318"/>
      <c r="B377" s="499"/>
      <c r="C377" s="313" t="s">
        <v>157</v>
      </c>
      <c r="D377" s="313" t="s">
        <v>290</v>
      </c>
      <c r="E377" s="313" t="s">
        <v>212</v>
      </c>
      <c r="F377" s="314">
        <v>135.18</v>
      </c>
      <c r="G377" s="314">
        <v>135.18</v>
      </c>
      <c r="H377" s="314">
        <v>135.18</v>
      </c>
      <c r="I377" s="524">
        <f>H377*1.2</f>
        <v>162.21600000000001</v>
      </c>
      <c r="J377" s="423" t="s">
        <v>150</v>
      </c>
    </row>
    <row r="378" spans="1:10" ht="15.75" hidden="1" customHeight="1" x14ac:dyDescent="0.25">
      <c r="A378" s="318"/>
      <c r="B378" s="499"/>
      <c r="C378" s="316" t="s">
        <v>145</v>
      </c>
      <c r="D378" s="313" t="s">
        <v>285</v>
      </c>
      <c r="E378" s="313"/>
      <c r="F378" s="314">
        <v>205.17</v>
      </c>
      <c r="G378" s="314">
        <v>205.17</v>
      </c>
      <c r="H378" s="314">
        <v>205.17</v>
      </c>
      <c r="I378" s="524"/>
      <c r="J378" s="423" t="s">
        <v>151</v>
      </c>
    </row>
    <row r="379" spans="1:10" ht="15.75" customHeight="1" x14ac:dyDescent="0.25">
      <c r="A379" s="318"/>
      <c r="B379" s="499"/>
      <c r="C379" s="315" t="s">
        <v>546</v>
      </c>
      <c r="D379" s="313"/>
      <c r="E379" s="313"/>
      <c r="F379" s="314"/>
      <c r="G379" s="314"/>
      <c r="H379" s="314"/>
      <c r="I379" s="417"/>
      <c r="J379" s="423"/>
    </row>
    <row r="380" spans="1:10" ht="15.75" customHeight="1" x14ac:dyDescent="0.25">
      <c r="A380" s="318"/>
      <c r="B380" s="499"/>
      <c r="C380" s="313" t="s">
        <v>157</v>
      </c>
      <c r="D380" s="313" t="s">
        <v>291</v>
      </c>
      <c r="E380" s="313" t="s">
        <v>212</v>
      </c>
      <c r="F380" s="314">
        <v>36.49</v>
      </c>
      <c r="G380" s="314">
        <v>36.49</v>
      </c>
      <c r="H380" s="314">
        <v>36.49</v>
      </c>
      <c r="I380" s="524">
        <f>H380*1.2</f>
        <v>43.788000000000004</v>
      </c>
      <c r="J380" s="423" t="s">
        <v>150</v>
      </c>
    </row>
    <row r="381" spans="1:10" ht="15.75" hidden="1" customHeight="1" x14ac:dyDescent="0.25">
      <c r="A381" s="318"/>
      <c r="B381" s="499"/>
      <c r="C381" s="313" t="s">
        <v>145</v>
      </c>
      <c r="D381" s="313" t="s">
        <v>286</v>
      </c>
      <c r="E381" s="313"/>
      <c r="F381" s="314">
        <v>47.19</v>
      </c>
      <c r="G381" s="314">
        <v>47.19</v>
      </c>
      <c r="H381" s="314">
        <v>47.19</v>
      </c>
      <c r="I381" s="524"/>
      <c r="J381" s="423" t="s">
        <v>151</v>
      </c>
    </row>
    <row r="382" spans="1:10" ht="15.75" customHeight="1" x14ac:dyDescent="0.25">
      <c r="A382" s="318"/>
      <c r="B382" s="499"/>
      <c r="C382" s="315" t="s">
        <v>543</v>
      </c>
      <c r="D382" s="313"/>
      <c r="E382" s="313"/>
      <c r="F382" s="314"/>
      <c r="G382" s="314"/>
      <c r="H382" s="314"/>
      <c r="I382" s="417"/>
      <c r="J382" s="423"/>
    </row>
    <row r="383" spans="1:10" ht="15.75" customHeight="1" x14ac:dyDescent="0.25">
      <c r="A383" s="318"/>
      <c r="B383" s="499"/>
      <c r="C383" s="313" t="s">
        <v>157</v>
      </c>
      <c r="D383" s="313" t="s">
        <v>300</v>
      </c>
      <c r="E383" s="313" t="s">
        <v>212</v>
      </c>
      <c r="F383" s="314">
        <v>135.18</v>
      </c>
      <c r="G383" s="314">
        <v>135.18</v>
      </c>
      <c r="H383" s="314">
        <v>135.18</v>
      </c>
      <c r="I383" s="524">
        <f>H383*1.2</f>
        <v>162.21600000000001</v>
      </c>
      <c r="J383" s="423" t="s">
        <v>150</v>
      </c>
    </row>
    <row r="384" spans="1:10" ht="15.75" hidden="1" customHeight="1" x14ac:dyDescent="0.25">
      <c r="A384" s="318"/>
      <c r="B384" s="499"/>
      <c r="C384" s="313" t="s">
        <v>145</v>
      </c>
      <c r="D384" s="313" t="s">
        <v>289</v>
      </c>
      <c r="E384" s="313"/>
      <c r="F384" s="314">
        <v>184.66</v>
      </c>
      <c r="G384" s="314">
        <v>184.66</v>
      </c>
      <c r="H384" s="314">
        <v>184.66</v>
      </c>
      <c r="I384" s="524"/>
      <c r="J384" s="423" t="s">
        <v>151</v>
      </c>
    </row>
    <row r="385" spans="1:10" ht="15.75" customHeight="1" x14ac:dyDescent="0.25">
      <c r="A385" s="318"/>
      <c r="B385" s="499"/>
      <c r="C385" s="315" t="s">
        <v>547</v>
      </c>
      <c r="D385" s="313"/>
      <c r="E385" s="313"/>
      <c r="F385" s="314"/>
      <c r="G385" s="314"/>
      <c r="H385" s="314"/>
      <c r="I385" s="417"/>
      <c r="J385" s="423"/>
    </row>
    <row r="386" spans="1:10" ht="15.75" customHeight="1" x14ac:dyDescent="0.25">
      <c r="A386" s="318"/>
      <c r="B386" s="499"/>
      <c r="C386" s="316" t="s">
        <v>157</v>
      </c>
      <c r="D386" s="313" t="s">
        <v>293</v>
      </c>
      <c r="E386" s="313" t="s">
        <v>212</v>
      </c>
      <c r="F386" s="314">
        <v>36.49</v>
      </c>
      <c r="G386" s="314">
        <v>36.49</v>
      </c>
      <c r="H386" s="314">
        <v>36.49</v>
      </c>
      <c r="I386" s="524">
        <f>H386*1.2</f>
        <v>43.788000000000004</v>
      </c>
      <c r="J386" s="423" t="s">
        <v>582</v>
      </c>
    </row>
    <row r="387" spans="1:10" ht="15.75" customHeight="1" x14ac:dyDescent="0.25">
      <c r="A387" s="318"/>
      <c r="B387" s="499"/>
      <c r="C387" s="313" t="s">
        <v>145</v>
      </c>
      <c r="D387" s="313" t="s">
        <v>284</v>
      </c>
      <c r="E387" s="313"/>
      <c r="F387" s="314">
        <v>41.04</v>
      </c>
      <c r="G387" s="314">
        <v>41.04</v>
      </c>
      <c r="H387" s="314">
        <v>41.04</v>
      </c>
      <c r="I387" s="524"/>
      <c r="J387" s="423" t="s">
        <v>155</v>
      </c>
    </row>
    <row r="388" spans="1:10" ht="15.75" hidden="1" customHeight="1" x14ac:dyDescent="0.25">
      <c r="A388" s="318"/>
      <c r="B388" s="499"/>
      <c r="C388" s="313" t="s">
        <v>157</v>
      </c>
      <c r="D388" s="313" t="s">
        <v>292</v>
      </c>
      <c r="E388" s="313" t="s">
        <v>212</v>
      </c>
      <c r="F388" s="314">
        <v>44.54</v>
      </c>
      <c r="G388" s="314">
        <v>44.54</v>
      </c>
      <c r="H388" s="314">
        <v>44.54</v>
      </c>
      <c r="I388" s="524"/>
      <c r="J388" s="423" t="s">
        <v>151</v>
      </c>
    </row>
    <row r="389" spans="1:10" ht="15.75" customHeight="1" x14ac:dyDescent="0.25">
      <c r="A389" s="76"/>
      <c r="B389" s="499"/>
      <c r="C389" s="315" t="s">
        <v>548</v>
      </c>
      <c r="D389" s="313"/>
      <c r="E389" s="313"/>
      <c r="F389" s="314"/>
      <c r="G389" s="314"/>
      <c r="H389" s="314"/>
      <c r="I389" s="384"/>
      <c r="J389" s="368"/>
    </row>
    <row r="390" spans="1:10" ht="15.75" customHeight="1" x14ac:dyDescent="0.25">
      <c r="A390" s="76"/>
      <c r="B390" s="499"/>
      <c r="C390" s="313" t="s">
        <v>145</v>
      </c>
      <c r="D390" s="313" t="s">
        <v>287</v>
      </c>
      <c r="E390" s="313"/>
      <c r="F390" s="314">
        <v>117.97</v>
      </c>
      <c r="G390" s="314">
        <v>117.97</v>
      </c>
      <c r="H390" s="314">
        <v>117.97</v>
      </c>
      <c r="I390" s="384">
        <f>H390*1.2</f>
        <v>141.56399999999999</v>
      </c>
      <c r="J390" s="368" t="s">
        <v>150</v>
      </c>
    </row>
    <row r="391" spans="1:10" ht="15.75" hidden="1" customHeight="1" x14ac:dyDescent="0.25">
      <c r="A391" s="76"/>
      <c r="B391" s="332"/>
      <c r="C391" s="313"/>
      <c r="D391" s="313"/>
      <c r="E391" s="313"/>
      <c r="F391" s="314"/>
      <c r="G391" s="314"/>
      <c r="H391" s="314"/>
      <c r="I391" s="384"/>
      <c r="J391" s="368"/>
    </row>
    <row r="392" spans="1:10" ht="15.75" customHeight="1" x14ac:dyDescent="0.25">
      <c r="A392" s="95">
        <v>31</v>
      </c>
      <c r="B392" s="73" t="s">
        <v>56</v>
      </c>
      <c r="C392" s="58"/>
      <c r="D392" s="58"/>
      <c r="E392" s="58"/>
      <c r="F392" s="96"/>
      <c r="G392" s="96"/>
      <c r="H392" s="96"/>
      <c r="I392" s="412"/>
      <c r="J392" s="419"/>
    </row>
    <row r="393" spans="1:10" s="108" customFormat="1" ht="15.75" customHeight="1" x14ac:dyDescent="0.25">
      <c r="A393" s="318"/>
      <c r="B393" s="499" t="s">
        <v>133</v>
      </c>
      <c r="C393" s="62" t="s">
        <v>152</v>
      </c>
      <c r="D393" s="62" t="s">
        <v>301</v>
      </c>
      <c r="E393" s="62" t="s">
        <v>212</v>
      </c>
      <c r="F393" s="99">
        <v>13.6</v>
      </c>
      <c r="G393" s="99">
        <v>13.6</v>
      </c>
      <c r="H393" s="99">
        <v>13.6</v>
      </c>
      <c r="I393" s="524">
        <f>H393*1.2</f>
        <v>16.32</v>
      </c>
      <c r="J393" s="423" t="s">
        <v>150</v>
      </c>
    </row>
    <row r="394" spans="1:10" s="108" customFormat="1" ht="15.75" hidden="1" customHeight="1" x14ac:dyDescent="0.25">
      <c r="A394" s="318"/>
      <c r="B394" s="499"/>
      <c r="C394" s="62" t="s">
        <v>157</v>
      </c>
      <c r="D394" s="62" t="s">
        <v>302</v>
      </c>
      <c r="E394" s="62" t="s">
        <v>212</v>
      </c>
      <c r="F394" s="99">
        <v>26.78</v>
      </c>
      <c r="G394" s="99">
        <v>26.78</v>
      </c>
      <c r="H394" s="99">
        <v>26.78</v>
      </c>
      <c r="I394" s="524"/>
      <c r="J394" s="423" t="s">
        <v>151</v>
      </c>
    </row>
    <row r="395" spans="1:10" s="108" customFormat="1" ht="15.75" customHeight="1" x14ac:dyDescent="0.25">
      <c r="A395" s="318"/>
      <c r="B395" s="499" t="s">
        <v>134</v>
      </c>
      <c r="C395" s="62" t="s">
        <v>152</v>
      </c>
      <c r="D395" s="62" t="s">
        <v>301</v>
      </c>
      <c r="E395" s="62" t="s">
        <v>212</v>
      </c>
      <c r="F395" s="99">
        <v>40</v>
      </c>
      <c r="G395" s="99">
        <v>40</v>
      </c>
      <c r="H395" s="99">
        <v>40</v>
      </c>
      <c r="I395" s="524">
        <f>H395*1.2</f>
        <v>48</v>
      </c>
      <c r="J395" s="423" t="s">
        <v>150</v>
      </c>
    </row>
    <row r="396" spans="1:10" s="108" customFormat="1" ht="15.75" hidden="1" customHeight="1" x14ac:dyDescent="0.25">
      <c r="A396" s="318"/>
      <c r="B396" s="499"/>
      <c r="C396" s="62" t="s">
        <v>157</v>
      </c>
      <c r="D396" s="62" t="s">
        <v>302</v>
      </c>
      <c r="E396" s="62" t="s">
        <v>212</v>
      </c>
      <c r="F396" s="99">
        <v>77.599999999999994</v>
      </c>
      <c r="G396" s="99">
        <v>77.599999999999994</v>
      </c>
      <c r="H396" s="99">
        <v>77.599999999999994</v>
      </c>
      <c r="I396" s="524"/>
      <c r="J396" s="423" t="s">
        <v>151</v>
      </c>
    </row>
    <row r="397" spans="1:10" s="108" customFormat="1" ht="15.75" customHeight="1" x14ac:dyDescent="0.25">
      <c r="A397" s="318"/>
      <c r="B397" s="499" t="s">
        <v>136</v>
      </c>
      <c r="C397" s="62" t="s">
        <v>152</v>
      </c>
      <c r="D397" s="62" t="s">
        <v>301</v>
      </c>
      <c r="E397" s="62" t="s">
        <v>212</v>
      </c>
      <c r="F397" s="99">
        <v>186.4</v>
      </c>
      <c r="G397" s="99">
        <v>186.4</v>
      </c>
      <c r="H397" s="99">
        <v>186.4</v>
      </c>
      <c r="I397" s="417">
        <f>H397*1.2</f>
        <v>223.68</v>
      </c>
      <c r="J397" s="423" t="s">
        <v>150</v>
      </c>
    </row>
    <row r="398" spans="1:10" s="108" customFormat="1" ht="15.75" hidden="1" customHeight="1" x14ac:dyDescent="0.25">
      <c r="A398" s="318"/>
      <c r="B398" s="499"/>
      <c r="C398" s="62"/>
      <c r="D398" s="62"/>
      <c r="E398" s="62"/>
      <c r="F398" s="99"/>
      <c r="G398" s="99"/>
      <c r="H398" s="99"/>
      <c r="I398" s="417"/>
      <c r="J398" s="423"/>
    </row>
    <row r="399" spans="1:10" ht="15.75" customHeight="1" x14ac:dyDescent="0.25">
      <c r="A399" s="95">
        <v>32</v>
      </c>
      <c r="B399" s="73" t="s">
        <v>57</v>
      </c>
      <c r="C399" s="58"/>
      <c r="D399" s="58"/>
      <c r="E399" s="58"/>
      <c r="F399" s="96"/>
      <c r="G399" s="96"/>
      <c r="H399" s="96"/>
      <c r="I399" s="412"/>
      <c r="J399" s="419"/>
    </row>
    <row r="400" spans="1:10" ht="15.75" customHeight="1" x14ac:dyDescent="0.25">
      <c r="A400" s="76"/>
      <c r="B400" s="499" t="s">
        <v>133</v>
      </c>
      <c r="C400" s="1" t="s">
        <v>157</v>
      </c>
      <c r="D400" s="1" t="s">
        <v>303</v>
      </c>
      <c r="E400" s="1" t="s">
        <v>212</v>
      </c>
      <c r="F400" s="97">
        <v>50.82</v>
      </c>
      <c r="G400" s="97">
        <v>50.82</v>
      </c>
      <c r="H400" s="97">
        <v>50.82</v>
      </c>
      <c r="I400" s="384">
        <f>H400*1.2</f>
        <v>60.983999999999995</v>
      </c>
      <c r="J400" s="368" t="s">
        <v>150</v>
      </c>
    </row>
    <row r="401" spans="1:10" ht="15.75" hidden="1" customHeight="1" x14ac:dyDescent="0.25">
      <c r="A401" s="76"/>
      <c r="B401" s="499"/>
      <c r="C401" s="1"/>
      <c r="D401" s="1"/>
      <c r="E401" s="1"/>
      <c r="F401" s="97"/>
      <c r="G401" s="97"/>
      <c r="H401" s="97"/>
      <c r="I401" s="384"/>
      <c r="J401" s="368"/>
    </row>
    <row r="402" spans="1:10" ht="15.75" customHeight="1" x14ac:dyDescent="0.25">
      <c r="A402" s="76"/>
      <c r="B402" s="499" t="s">
        <v>134</v>
      </c>
      <c r="C402" s="1" t="s">
        <v>145</v>
      </c>
      <c r="D402" s="1" t="s">
        <v>220</v>
      </c>
      <c r="E402" s="1"/>
      <c r="F402" s="97">
        <v>137.66</v>
      </c>
      <c r="G402" s="97">
        <v>137.66</v>
      </c>
      <c r="H402" s="97">
        <v>137.66</v>
      </c>
      <c r="I402" s="520">
        <f>H402*1.2</f>
        <v>165.19199999999998</v>
      </c>
      <c r="J402" s="368" t="s">
        <v>150</v>
      </c>
    </row>
    <row r="403" spans="1:10" ht="15.75" customHeight="1" x14ac:dyDescent="0.25">
      <c r="A403" s="76"/>
      <c r="B403" s="499"/>
      <c r="C403" s="1" t="s">
        <v>152</v>
      </c>
      <c r="D403" s="1" t="s">
        <v>304</v>
      </c>
      <c r="E403" s="1" t="s">
        <v>212</v>
      </c>
      <c r="F403" s="97">
        <v>145</v>
      </c>
      <c r="G403" s="97">
        <v>145</v>
      </c>
      <c r="H403" s="97">
        <v>145</v>
      </c>
      <c r="I403" s="520"/>
      <c r="J403" s="368" t="s">
        <v>155</v>
      </c>
    </row>
    <row r="404" spans="1:10" ht="15.75" hidden="1" customHeight="1" x14ac:dyDescent="0.25">
      <c r="A404" s="76"/>
      <c r="B404" s="499"/>
      <c r="C404" s="1" t="s">
        <v>157</v>
      </c>
      <c r="D404" s="1" t="s">
        <v>303</v>
      </c>
      <c r="E404" s="1" t="s">
        <v>212</v>
      </c>
      <c r="F404" s="97">
        <v>170.69</v>
      </c>
      <c r="G404" s="97">
        <v>170.69</v>
      </c>
      <c r="H404" s="97">
        <v>170.69</v>
      </c>
      <c r="I404" s="520"/>
      <c r="J404" s="368" t="s">
        <v>151</v>
      </c>
    </row>
    <row r="405" spans="1:10" ht="15.75" customHeight="1" x14ac:dyDescent="0.25">
      <c r="A405" s="95">
        <v>33</v>
      </c>
      <c r="B405" s="73" t="s">
        <v>58</v>
      </c>
      <c r="C405" s="58"/>
      <c r="D405" s="58"/>
      <c r="E405" s="58"/>
      <c r="F405" s="96"/>
      <c r="G405" s="96"/>
      <c r="H405" s="96"/>
      <c r="I405" s="412"/>
      <c r="J405" s="419"/>
    </row>
    <row r="406" spans="1:10" ht="15.75" customHeight="1" x14ac:dyDescent="0.25">
      <c r="A406" s="76"/>
      <c r="B406" s="365" t="s">
        <v>133</v>
      </c>
      <c r="C406" s="1" t="s">
        <v>157</v>
      </c>
      <c r="D406" s="1" t="s">
        <v>305</v>
      </c>
      <c r="E406" s="1" t="s">
        <v>212</v>
      </c>
      <c r="F406" s="97">
        <v>50.82</v>
      </c>
      <c r="G406" s="97">
        <v>50.82</v>
      </c>
      <c r="H406" s="97">
        <v>50.82</v>
      </c>
      <c r="I406" s="384">
        <f>F406*1.2</f>
        <v>60.983999999999995</v>
      </c>
      <c r="J406" s="368" t="s">
        <v>150</v>
      </c>
    </row>
    <row r="407" spans="1:10" ht="15.75" customHeight="1" x14ac:dyDescent="0.25">
      <c r="A407" s="76"/>
      <c r="B407" s="499" t="s">
        <v>134</v>
      </c>
      <c r="C407" s="1" t="s">
        <v>152</v>
      </c>
      <c r="D407" s="1" t="s">
        <v>306</v>
      </c>
      <c r="E407" s="1" t="s">
        <v>212</v>
      </c>
      <c r="F407" s="97">
        <v>134.6</v>
      </c>
      <c r="G407" s="97">
        <v>134.6</v>
      </c>
      <c r="H407" s="97">
        <v>134.6</v>
      </c>
      <c r="I407" s="520">
        <f>F407*1.2</f>
        <v>161.51999999999998</v>
      </c>
      <c r="J407" s="368" t="s">
        <v>150</v>
      </c>
    </row>
    <row r="408" spans="1:10" ht="15.75" customHeight="1" x14ac:dyDescent="0.25">
      <c r="A408" s="76"/>
      <c r="B408" s="499"/>
      <c r="C408" s="1" t="s">
        <v>145</v>
      </c>
      <c r="D408" s="1" t="s">
        <v>307</v>
      </c>
      <c r="E408" s="1"/>
      <c r="F408" s="97">
        <v>137.66</v>
      </c>
      <c r="G408" s="97">
        <v>137.66</v>
      </c>
      <c r="H408" s="97">
        <v>137.66</v>
      </c>
      <c r="I408" s="520"/>
      <c r="J408" s="368" t="s">
        <v>155</v>
      </c>
    </row>
    <row r="409" spans="1:10" ht="15.75" hidden="1" customHeight="1" x14ac:dyDescent="0.25">
      <c r="A409" s="76"/>
      <c r="B409" s="499"/>
      <c r="C409" s="1" t="s">
        <v>157</v>
      </c>
      <c r="D409" s="1" t="s">
        <v>305</v>
      </c>
      <c r="E409" s="1" t="s">
        <v>212</v>
      </c>
      <c r="F409" s="97">
        <v>170.69</v>
      </c>
      <c r="G409" s="97">
        <v>170.69</v>
      </c>
      <c r="H409" s="97">
        <v>170.69</v>
      </c>
      <c r="I409" s="520"/>
      <c r="J409" s="368" t="s">
        <v>151</v>
      </c>
    </row>
    <row r="410" spans="1:10" ht="15.75" customHeight="1" x14ac:dyDescent="0.25">
      <c r="A410" s="95">
        <v>34</v>
      </c>
      <c r="B410" s="73" t="s">
        <v>59</v>
      </c>
      <c r="C410" s="58"/>
      <c r="D410" s="58"/>
      <c r="E410" s="58"/>
      <c r="F410" s="96"/>
      <c r="G410" s="96"/>
      <c r="H410" s="96"/>
      <c r="I410" s="412"/>
      <c r="J410" s="419"/>
    </row>
    <row r="411" spans="1:10" ht="15.75" customHeight="1" x14ac:dyDescent="0.25">
      <c r="A411" s="76"/>
      <c r="B411" s="365" t="s">
        <v>133</v>
      </c>
      <c r="C411" s="1" t="s">
        <v>157</v>
      </c>
      <c r="D411" s="1" t="s">
        <v>308</v>
      </c>
      <c r="E411" s="1"/>
      <c r="F411" s="97">
        <v>53.46</v>
      </c>
      <c r="G411" s="97">
        <v>53.46</v>
      </c>
      <c r="H411" s="97">
        <v>53.46</v>
      </c>
      <c r="I411" s="384">
        <f>H411*1.2</f>
        <v>64.152000000000001</v>
      </c>
      <c r="J411" s="368" t="s">
        <v>150</v>
      </c>
    </row>
    <row r="412" spans="1:10" ht="15.75" customHeight="1" x14ac:dyDescent="0.25">
      <c r="A412" s="76"/>
      <c r="B412" s="499" t="s">
        <v>134</v>
      </c>
      <c r="C412" s="1" t="s">
        <v>152</v>
      </c>
      <c r="D412" s="1" t="s">
        <v>304</v>
      </c>
      <c r="E412" s="1" t="s">
        <v>212</v>
      </c>
      <c r="F412" s="97">
        <v>145</v>
      </c>
      <c r="G412" s="97">
        <v>145</v>
      </c>
      <c r="H412" s="97">
        <v>145</v>
      </c>
      <c r="I412" s="520">
        <f>H412*1.2</f>
        <v>174</v>
      </c>
      <c r="J412" s="368" t="s">
        <v>150</v>
      </c>
    </row>
    <row r="413" spans="1:10" ht="15.75" customHeight="1" x14ac:dyDescent="0.25">
      <c r="A413" s="76"/>
      <c r="B413" s="499"/>
      <c r="C413" s="1" t="s">
        <v>145</v>
      </c>
      <c r="D413" s="1" t="s">
        <v>309</v>
      </c>
      <c r="E413" s="1"/>
      <c r="F413" s="97">
        <v>155.63999999999999</v>
      </c>
      <c r="G413" s="97">
        <v>155.63999999999999</v>
      </c>
      <c r="H413" s="97">
        <v>155.63999999999999</v>
      </c>
      <c r="I413" s="520"/>
      <c r="J413" s="368" t="s">
        <v>155</v>
      </c>
    </row>
    <row r="414" spans="1:10" ht="15.75" hidden="1" customHeight="1" x14ac:dyDescent="0.25">
      <c r="A414" s="76"/>
      <c r="B414" s="499"/>
      <c r="C414" s="1" t="s">
        <v>157</v>
      </c>
      <c r="D414" s="1" t="s">
        <v>308</v>
      </c>
      <c r="E414" s="1"/>
      <c r="F414" s="97">
        <v>178.05</v>
      </c>
      <c r="G414" s="97">
        <v>178.05</v>
      </c>
      <c r="H414" s="97">
        <v>178.05</v>
      </c>
      <c r="I414" s="520"/>
      <c r="J414" s="368" t="s">
        <v>151</v>
      </c>
    </row>
    <row r="415" spans="1:10" ht="15.75" customHeight="1" x14ac:dyDescent="0.25">
      <c r="A415" s="78"/>
      <c r="B415" s="326"/>
    </row>
  </sheetData>
  <sheetProtection algorithmName="SHA-512" hashValue="wI6XJu9uFZFEaHDT+qhDd+qlmGFIIf+THpMKoZCCajFCA3cHYqZ7ANNrDXnb/3PWQBBcyQJTBB4fqUylb+rgJA==" saltValue="oMnGsjMB/0FmDJmtfv1FyA==" spinCount="100000" sheet="1" objects="1" scenarios="1"/>
  <sortState ref="C315:H316">
    <sortCondition ref="G315:G316"/>
  </sortState>
  <mergeCells count="183">
    <mergeCell ref="I374:I375"/>
    <mergeCell ref="B412:B414"/>
    <mergeCell ref="I412:I414"/>
    <mergeCell ref="B407:B409"/>
    <mergeCell ref="I407:I409"/>
    <mergeCell ref="B400:B401"/>
    <mergeCell ref="B402:B404"/>
    <mergeCell ref="I402:I404"/>
    <mergeCell ref="B340:B341"/>
    <mergeCell ref="B342:B344"/>
    <mergeCell ref="B345:B346"/>
    <mergeCell ref="B347:B348"/>
    <mergeCell ref="I340:I341"/>
    <mergeCell ref="I342:I344"/>
    <mergeCell ref="I347:I348"/>
    <mergeCell ref="B397:B398"/>
    <mergeCell ref="I393:I394"/>
    <mergeCell ref="I395:I396"/>
    <mergeCell ref="B393:B394"/>
    <mergeCell ref="B395:B396"/>
    <mergeCell ref="B350:B351"/>
    <mergeCell ref="B352:B353"/>
    <mergeCell ref="B354:B355"/>
    <mergeCell ref="I352:I353"/>
    <mergeCell ref="I358:I359"/>
    <mergeCell ref="I361:I362"/>
    <mergeCell ref="I368:I369"/>
    <mergeCell ref="I371:I372"/>
    <mergeCell ref="B321:B322"/>
    <mergeCell ref="B323:B330"/>
    <mergeCell ref="B331:B336"/>
    <mergeCell ref="B337:B338"/>
    <mergeCell ref="I321:I322"/>
    <mergeCell ref="B314:B316"/>
    <mergeCell ref="B317:B319"/>
    <mergeCell ref="I314:I316"/>
    <mergeCell ref="I317:I319"/>
    <mergeCell ref="I329:I330"/>
    <mergeCell ref="I335:I336"/>
    <mergeCell ref="B272:B273"/>
    <mergeCell ref="B274:B276"/>
    <mergeCell ref="I272:I273"/>
    <mergeCell ref="I274:I276"/>
    <mergeCell ref="B293:B294"/>
    <mergeCell ref="B311:B312"/>
    <mergeCell ref="I293:I294"/>
    <mergeCell ref="B286:B287"/>
    <mergeCell ref="B288:B290"/>
    <mergeCell ref="I286:I287"/>
    <mergeCell ref="I288:I290"/>
    <mergeCell ref="I309:I310"/>
    <mergeCell ref="B279:B281"/>
    <mergeCell ref="B282:B284"/>
    <mergeCell ref="I279:I281"/>
    <mergeCell ref="I282:I284"/>
    <mergeCell ref="B295:B303"/>
    <mergeCell ref="I302:I303"/>
    <mergeCell ref="B252:B253"/>
    <mergeCell ref="B254:B261"/>
    <mergeCell ref="B269:B270"/>
    <mergeCell ref="I252:I253"/>
    <mergeCell ref="I269:I270"/>
    <mergeCell ref="B237:B244"/>
    <mergeCell ref="B233:B236"/>
    <mergeCell ref="I248:I249"/>
    <mergeCell ref="I260:I261"/>
    <mergeCell ref="B262:B268"/>
    <mergeCell ref="I267:I268"/>
    <mergeCell ref="B245:B249"/>
    <mergeCell ref="B181:B188"/>
    <mergeCell ref="I179:I180"/>
    <mergeCell ref="I187:I188"/>
    <mergeCell ref="I206:I207"/>
    <mergeCell ref="I212:I213"/>
    <mergeCell ref="B216:B217"/>
    <mergeCell ref="B218:B225"/>
    <mergeCell ref="B226:B229"/>
    <mergeCell ref="B230:B231"/>
    <mergeCell ref="I216:I217"/>
    <mergeCell ref="B117:B119"/>
    <mergeCell ref="B120:B122"/>
    <mergeCell ref="I106:I108"/>
    <mergeCell ref="B110:B112"/>
    <mergeCell ref="B113:B115"/>
    <mergeCell ref="I110:I112"/>
    <mergeCell ref="I113:I115"/>
    <mergeCell ref="B132:B133"/>
    <mergeCell ref="B134:B141"/>
    <mergeCell ref="I132:I133"/>
    <mergeCell ref="B127:B130"/>
    <mergeCell ref="I140:I141"/>
    <mergeCell ref="A1:A2"/>
    <mergeCell ref="D1:D2"/>
    <mergeCell ref="E1:E2"/>
    <mergeCell ref="I1:I2"/>
    <mergeCell ref="I26:I28"/>
    <mergeCell ref="I29:I31"/>
    <mergeCell ref="I32:I33"/>
    <mergeCell ref="B26:B28"/>
    <mergeCell ref="B29:B31"/>
    <mergeCell ref="B32:B33"/>
    <mergeCell ref="B14:B21"/>
    <mergeCell ref="B22:B24"/>
    <mergeCell ref="J1:J2"/>
    <mergeCell ref="B1:B2"/>
    <mergeCell ref="C1:C2"/>
    <mergeCell ref="F1:F2"/>
    <mergeCell ref="G1:G2"/>
    <mergeCell ref="H1:H2"/>
    <mergeCell ref="I35:I37"/>
    <mergeCell ref="B38:B40"/>
    <mergeCell ref="I38:I40"/>
    <mergeCell ref="I4:I5"/>
    <mergeCell ref="B4:B5"/>
    <mergeCell ref="I41:I42"/>
    <mergeCell ref="B44:B46"/>
    <mergeCell ref="I44:I46"/>
    <mergeCell ref="B41:B42"/>
    <mergeCell ref="B48:B49"/>
    <mergeCell ref="B50:B57"/>
    <mergeCell ref="I12:I13"/>
    <mergeCell ref="I20:I21"/>
    <mergeCell ref="B58:B65"/>
    <mergeCell ref="B6:B13"/>
    <mergeCell ref="B35:B37"/>
    <mergeCell ref="B70:B71"/>
    <mergeCell ref="B72:B78"/>
    <mergeCell ref="B79:B85"/>
    <mergeCell ref="I70:I71"/>
    <mergeCell ref="B66:B68"/>
    <mergeCell ref="I48:I49"/>
    <mergeCell ref="I76:I78"/>
    <mergeCell ref="I64:I65"/>
    <mergeCell ref="I83:I85"/>
    <mergeCell ref="I56:I57"/>
    <mergeCell ref="B304:B310"/>
    <mergeCell ref="I377:I378"/>
    <mergeCell ref="I380:I381"/>
    <mergeCell ref="I383:I384"/>
    <mergeCell ref="B358:B390"/>
    <mergeCell ref="I386:I388"/>
    <mergeCell ref="I364:I366"/>
    <mergeCell ref="B170:B176"/>
    <mergeCell ref="B142:B148"/>
    <mergeCell ref="I147:I148"/>
    <mergeCell ref="B149:B150"/>
    <mergeCell ref="B160:B161"/>
    <mergeCell ref="B162:B169"/>
    <mergeCell ref="I160:I161"/>
    <mergeCell ref="B152:B154"/>
    <mergeCell ref="B155:B157"/>
    <mergeCell ref="I152:I154"/>
    <mergeCell ref="I155:I157"/>
    <mergeCell ref="I168:I169"/>
    <mergeCell ref="B198:B199"/>
    <mergeCell ref="B200:B207"/>
    <mergeCell ref="B208:B213"/>
    <mergeCell ref="I198:I199"/>
    <mergeCell ref="B179:B180"/>
    <mergeCell ref="B86:B88"/>
    <mergeCell ref="B189:B195"/>
    <mergeCell ref="I194:I195"/>
    <mergeCell ref="I224:I225"/>
    <mergeCell ref="I228:I229"/>
    <mergeCell ref="I235:I236"/>
    <mergeCell ref="I243:I244"/>
    <mergeCell ref="I175:I176"/>
    <mergeCell ref="B104:B105"/>
    <mergeCell ref="I104:I105"/>
    <mergeCell ref="B97:B99"/>
    <mergeCell ref="B100:B102"/>
    <mergeCell ref="I97:I99"/>
    <mergeCell ref="I100:I102"/>
    <mergeCell ref="B106:B108"/>
    <mergeCell ref="B90:B91"/>
    <mergeCell ref="B92:B94"/>
    <mergeCell ref="I90:I91"/>
    <mergeCell ref="I92:I94"/>
    <mergeCell ref="I124:I126"/>
    <mergeCell ref="I127:I130"/>
    <mergeCell ref="I117:I119"/>
    <mergeCell ref="I120:I122"/>
    <mergeCell ref="B124:B126"/>
  </mergeCells>
  <pageMargins left="0.17" right="0.17" top="0.75" bottom="0.75" header="0.3" footer="0.3"/>
  <pageSetup paperSize="9" scale="73" fitToHeight="0" orientation="landscape" r:id="rId1"/>
  <rowBreaks count="11" manualBreakCount="11">
    <brk id="45" max="9" man="1"/>
    <brk id="88" max="9" man="1"/>
    <brk id="129" max="9" man="1"/>
    <brk id="158" max="9" man="1"/>
    <brk id="177" max="9" man="1"/>
    <brk id="214" max="9" man="1"/>
    <brk id="250" max="9" man="1"/>
    <brk id="277" max="9" man="1"/>
    <brk id="319" max="9" man="1"/>
    <brk id="355" max="9" man="1"/>
    <brk id="39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447"/>
  <sheetViews>
    <sheetView zoomScaleNormal="100" zoomScaleSheetLayoutView="73" workbookViewId="0">
      <selection activeCell="B85" sqref="B85:B86"/>
    </sheetView>
  </sheetViews>
  <sheetFormatPr defaultColWidth="18" defaultRowHeight="18" customHeight="1" x14ac:dyDescent="0.25"/>
  <cols>
    <col min="1" max="1" width="4.28515625" style="392" customWidth="1"/>
    <col min="2" max="2" width="38.42578125" style="393" customWidth="1"/>
    <col min="3" max="3" width="26.7109375" style="394" bestFit="1" customWidth="1"/>
    <col min="4" max="4" width="57" style="388" customWidth="1"/>
    <col min="5" max="5" width="0" style="6" hidden="1" customWidth="1"/>
    <col min="6" max="8" width="18" style="389"/>
    <col min="9" max="9" width="0" style="390" hidden="1" customWidth="1"/>
    <col min="10" max="10" width="0" style="398" hidden="1" customWidth="1"/>
    <col min="11" max="11" width="0" style="169" hidden="1" customWidth="1"/>
    <col min="12" max="12" width="18" style="402"/>
    <col min="13" max="16384" width="18" style="6"/>
  </cols>
  <sheetData>
    <row r="1" spans="1:12" ht="18" customHeight="1" x14ac:dyDescent="0.35">
      <c r="A1" s="385" t="s">
        <v>8</v>
      </c>
      <c r="B1" s="386" t="s">
        <v>60</v>
      </c>
      <c r="C1" s="387"/>
    </row>
    <row r="2" spans="1:12" s="391" customFormat="1" ht="18" customHeight="1" x14ac:dyDescent="0.25">
      <c r="A2" s="537" t="s">
        <v>0</v>
      </c>
      <c r="B2" s="538" t="s">
        <v>431</v>
      </c>
      <c r="C2" s="542" t="s">
        <v>146</v>
      </c>
      <c r="D2" s="546" t="s">
        <v>403</v>
      </c>
      <c r="E2" s="527" t="s">
        <v>2</v>
      </c>
      <c r="F2" s="526" t="s">
        <v>3</v>
      </c>
      <c r="G2" s="526" t="s">
        <v>141</v>
      </c>
      <c r="H2" s="519" t="s">
        <v>142</v>
      </c>
      <c r="I2" s="541" t="s">
        <v>138</v>
      </c>
      <c r="J2" s="544" t="s">
        <v>581</v>
      </c>
      <c r="K2" s="515" t="s">
        <v>139</v>
      </c>
      <c r="L2" s="516" t="s">
        <v>143</v>
      </c>
    </row>
    <row r="3" spans="1:12" s="391" customFormat="1" ht="18" customHeight="1" x14ac:dyDescent="0.25">
      <c r="A3" s="537"/>
      <c r="B3" s="538"/>
      <c r="C3" s="542"/>
      <c r="D3" s="546"/>
      <c r="E3" s="527"/>
      <c r="F3" s="526"/>
      <c r="G3" s="526"/>
      <c r="H3" s="519"/>
      <c r="I3" s="541"/>
      <c r="J3" s="544"/>
      <c r="K3" s="515"/>
      <c r="L3" s="516"/>
    </row>
    <row r="4" spans="1:12" ht="18" customHeight="1" x14ac:dyDescent="0.25">
      <c r="A4" s="179">
        <v>1</v>
      </c>
      <c r="B4" s="185" t="s">
        <v>62</v>
      </c>
      <c r="C4" s="165"/>
      <c r="D4" s="130"/>
      <c r="E4" s="130"/>
      <c r="F4" s="162"/>
      <c r="G4" s="162"/>
      <c r="H4" s="162"/>
      <c r="I4" s="203"/>
      <c r="J4" s="156"/>
      <c r="K4" s="163" t="s">
        <v>8</v>
      </c>
      <c r="L4" s="403"/>
    </row>
    <row r="5" spans="1:12" ht="18" customHeight="1" x14ac:dyDescent="0.25">
      <c r="A5" s="180"/>
      <c r="B5" s="532" t="s">
        <v>4</v>
      </c>
      <c r="C5" s="494" t="s">
        <v>358</v>
      </c>
      <c r="D5" s="52" t="s">
        <v>359</v>
      </c>
      <c r="E5" s="76" t="s">
        <v>149</v>
      </c>
      <c r="F5" s="2">
        <v>12.25</v>
      </c>
      <c r="G5" s="2">
        <v>12.25</v>
      </c>
      <c r="H5" s="2">
        <v>12.25</v>
      </c>
      <c r="I5" s="530">
        <f>H5*0.2+H5</f>
        <v>14.7</v>
      </c>
      <c r="J5" s="531">
        <f>F5*1.2</f>
        <v>14.7</v>
      </c>
      <c r="K5" s="337">
        <f>H5/H5-1</f>
        <v>0</v>
      </c>
      <c r="L5" s="361" t="s">
        <v>150</v>
      </c>
    </row>
    <row r="6" spans="1:12" ht="18" hidden="1" customHeight="1" x14ac:dyDescent="0.25">
      <c r="A6" s="180"/>
      <c r="B6" s="532"/>
      <c r="C6" s="230" t="s">
        <v>208</v>
      </c>
      <c r="D6" s="94" t="s">
        <v>357</v>
      </c>
      <c r="E6" s="2" t="s">
        <v>212</v>
      </c>
      <c r="F6" s="2">
        <v>29.68</v>
      </c>
      <c r="G6" s="2">
        <v>29.68</v>
      </c>
      <c r="H6" s="2">
        <v>29.68</v>
      </c>
      <c r="I6" s="530"/>
      <c r="J6" s="531"/>
      <c r="K6" s="337">
        <f>H6/H5-1</f>
        <v>1.422857142857143</v>
      </c>
      <c r="L6" s="361" t="s">
        <v>151</v>
      </c>
    </row>
    <row r="7" spans="1:12" ht="18" customHeight="1" x14ac:dyDescent="0.25">
      <c r="A7" s="180"/>
      <c r="B7" s="532" t="s">
        <v>5</v>
      </c>
      <c r="C7" s="120" t="s">
        <v>152</v>
      </c>
      <c r="D7" s="94" t="s">
        <v>356</v>
      </c>
      <c r="E7" s="1" t="s">
        <v>212</v>
      </c>
      <c r="F7" s="2">
        <v>40</v>
      </c>
      <c r="G7" s="2">
        <v>40</v>
      </c>
      <c r="H7" s="2">
        <v>40</v>
      </c>
      <c r="I7" s="530">
        <f>H7*0.2+H7</f>
        <v>48</v>
      </c>
      <c r="J7" s="531">
        <f>F7*1.2</f>
        <v>48</v>
      </c>
      <c r="K7" s="337">
        <f>H7/H7-1</f>
        <v>0</v>
      </c>
      <c r="L7" s="361" t="s">
        <v>150</v>
      </c>
    </row>
    <row r="8" spans="1:12" ht="18" hidden="1" customHeight="1" x14ac:dyDescent="0.25">
      <c r="A8" s="180"/>
      <c r="B8" s="532"/>
      <c r="C8" s="310" t="s">
        <v>157</v>
      </c>
      <c r="D8" s="94" t="s">
        <v>360</v>
      </c>
      <c r="E8" s="1" t="s">
        <v>212</v>
      </c>
      <c r="F8" s="2">
        <v>77.11</v>
      </c>
      <c r="G8" s="2">
        <v>77.11</v>
      </c>
      <c r="H8" s="2">
        <v>77.11</v>
      </c>
      <c r="I8" s="530"/>
      <c r="J8" s="531"/>
      <c r="K8" s="337">
        <f>H8/H7-1</f>
        <v>0.92775000000000007</v>
      </c>
      <c r="L8" s="359" t="s">
        <v>151</v>
      </c>
    </row>
    <row r="9" spans="1:12" ht="18" customHeight="1" x14ac:dyDescent="0.25">
      <c r="A9" s="180"/>
      <c r="B9" s="532"/>
      <c r="C9" s="311" t="s">
        <v>443</v>
      </c>
      <c r="D9" s="94"/>
      <c r="E9" s="1"/>
      <c r="F9" s="2"/>
      <c r="G9" s="2"/>
      <c r="H9" s="2"/>
      <c r="I9" s="202"/>
      <c r="J9" s="346"/>
      <c r="K9" s="337"/>
      <c r="L9" s="361"/>
    </row>
    <row r="10" spans="1:12" ht="18" customHeight="1" x14ac:dyDescent="0.25">
      <c r="A10" s="180"/>
      <c r="B10" s="532"/>
      <c r="C10" s="120" t="s">
        <v>152</v>
      </c>
      <c r="D10" s="94" t="s">
        <v>361</v>
      </c>
      <c r="E10" s="1" t="s">
        <v>212</v>
      </c>
      <c r="F10" s="2">
        <v>88.8</v>
      </c>
      <c r="G10" s="2">
        <v>88.8</v>
      </c>
      <c r="H10" s="2">
        <v>88.8</v>
      </c>
      <c r="I10" s="530">
        <f>H10*0.2+H10</f>
        <v>106.56</v>
      </c>
      <c r="J10" s="531">
        <f>F10*1.2</f>
        <v>106.55999999999999</v>
      </c>
      <c r="K10" s="337">
        <f>H10/H10-1</f>
        <v>0</v>
      </c>
      <c r="L10" s="359" t="s">
        <v>150</v>
      </c>
    </row>
    <row r="11" spans="1:12" ht="18" customHeight="1" x14ac:dyDescent="0.25">
      <c r="A11" s="180"/>
      <c r="B11" s="532"/>
      <c r="C11" s="120" t="s">
        <v>208</v>
      </c>
      <c r="D11" s="94" t="s">
        <v>357</v>
      </c>
      <c r="E11" s="1" t="s">
        <v>212</v>
      </c>
      <c r="F11" s="2">
        <v>94.97</v>
      </c>
      <c r="G11" s="2">
        <v>94.97</v>
      </c>
      <c r="H11" s="2">
        <v>94.97</v>
      </c>
      <c r="I11" s="530"/>
      <c r="J11" s="531"/>
      <c r="K11" s="337">
        <f>H11/H10-1</f>
        <v>6.9481981981982077E-2</v>
      </c>
      <c r="L11" s="359" t="s">
        <v>155</v>
      </c>
    </row>
    <row r="12" spans="1:12" ht="18" customHeight="1" x14ac:dyDescent="0.25">
      <c r="A12" s="180"/>
      <c r="B12" s="374" t="s">
        <v>136</v>
      </c>
      <c r="C12" s="310" t="s">
        <v>157</v>
      </c>
      <c r="D12" s="94" t="s">
        <v>360</v>
      </c>
      <c r="E12" s="1" t="s">
        <v>212</v>
      </c>
      <c r="F12" s="2">
        <v>347.27</v>
      </c>
      <c r="G12" s="2">
        <v>347.27</v>
      </c>
      <c r="H12" s="2">
        <v>347.27</v>
      </c>
      <c r="I12" s="372">
        <f>H12*0.2+H12</f>
        <v>416.72399999999999</v>
      </c>
      <c r="J12" s="370">
        <f>F12*1.2</f>
        <v>416.72399999999999</v>
      </c>
      <c r="K12" s="337">
        <f>H12/H12-1</f>
        <v>0</v>
      </c>
      <c r="L12" s="361" t="s">
        <v>150</v>
      </c>
    </row>
    <row r="13" spans="1:12" ht="18" customHeight="1" x14ac:dyDescent="0.25">
      <c r="A13" s="179">
        <v>2</v>
      </c>
      <c r="B13" s="185" t="s">
        <v>63</v>
      </c>
      <c r="C13" s="165"/>
      <c r="D13" s="130"/>
      <c r="E13" s="130"/>
      <c r="F13" s="162"/>
      <c r="G13" s="162"/>
      <c r="H13" s="162"/>
      <c r="I13" s="203"/>
      <c r="J13" s="156"/>
      <c r="K13" s="163"/>
      <c r="L13" s="403"/>
    </row>
    <row r="14" spans="1:12" ht="18" customHeight="1" x14ac:dyDescent="0.25">
      <c r="A14" s="180"/>
      <c r="B14" s="532" t="s">
        <v>4</v>
      </c>
      <c r="C14" s="120" t="s">
        <v>152</v>
      </c>
      <c r="D14" s="94" t="s">
        <v>365</v>
      </c>
      <c r="E14" s="1" t="s">
        <v>212</v>
      </c>
      <c r="F14" s="2">
        <v>12.25</v>
      </c>
      <c r="G14" s="2">
        <v>12.25</v>
      </c>
      <c r="H14" s="2">
        <v>12.25</v>
      </c>
      <c r="I14" s="530">
        <f>H14*0.2+H14</f>
        <v>14.7</v>
      </c>
      <c r="J14" s="531">
        <f>F14*1.2</f>
        <v>14.7</v>
      </c>
      <c r="K14" s="337">
        <f>H14/H14-1</f>
        <v>0</v>
      </c>
      <c r="L14" s="361" t="s">
        <v>150</v>
      </c>
    </row>
    <row r="15" spans="1:12" ht="18" hidden="1" customHeight="1" x14ac:dyDescent="0.25">
      <c r="A15" s="180"/>
      <c r="B15" s="532"/>
      <c r="C15" s="120" t="s">
        <v>208</v>
      </c>
      <c r="D15" s="94" t="s">
        <v>363</v>
      </c>
      <c r="E15" s="1" t="s">
        <v>212</v>
      </c>
      <c r="F15" s="2">
        <v>15.48</v>
      </c>
      <c r="G15" s="2">
        <v>15.48</v>
      </c>
      <c r="H15" s="2">
        <v>15.48</v>
      </c>
      <c r="I15" s="530"/>
      <c r="J15" s="531"/>
      <c r="K15" s="337">
        <f>H15/H14-1</f>
        <v>0.26367346938775515</v>
      </c>
      <c r="L15" s="359" t="s">
        <v>151</v>
      </c>
    </row>
    <row r="16" spans="1:12" ht="18" customHeight="1" x14ac:dyDescent="0.25">
      <c r="A16" s="180"/>
      <c r="B16" s="532"/>
      <c r="C16" s="189" t="s">
        <v>443</v>
      </c>
      <c r="D16" s="94"/>
      <c r="E16" s="1"/>
      <c r="F16" s="2"/>
      <c r="G16" s="2"/>
      <c r="H16" s="2"/>
      <c r="I16" s="202"/>
      <c r="J16" s="346"/>
      <c r="K16" s="337"/>
      <c r="L16" s="361"/>
    </row>
    <row r="17" spans="1:12" ht="18" customHeight="1" x14ac:dyDescent="0.25">
      <c r="A17" s="180"/>
      <c r="B17" s="532"/>
      <c r="C17" s="120" t="s">
        <v>157</v>
      </c>
      <c r="D17" s="94" t="s">
        <v>364</v>
      </c>
      <c r="E17" s="1" t="s">
        <v>149</v>
      </c>
      <c r="F17" s="2">
        <v>53.46</v>
      </c>
      <c r="G17" s="2">
        <v>53.46</v>
      </c>
      <c r="H17" s="2">
        <v>53.46</v>
      </c>
      <c r="I17" s="372">
        <f>H17*0.2+H17</f>
        <v>64.152000000000001</v>
      </c>
      <c r="J17" s="370">
        <f>H17*1.2</f>
        <v>64.152000000000001</v>
      </c>
      <c r="K17" s="337">
        <f>H17/H17-1</f>
        <v>0</v>
      </c>
      <c r="L17" s="359" t="s">
        <v>150</v>
      </c>
    </row>
    <row r="18" spans="1:12" ht="18" customHeight="1" x14ac:dyDescent="0.25">
      <c r="A18" s="180"/>
      <c r="B18" s="532" t="s">
        <v>5</v>
      </c>
      <c r="C18" s="120" t="s">
        <v>152</v>
      </c>
      <c r="D18" s="94" t="s">
        <v>367</v>
      </c>
      <c r="E18" s="1" t="s">
        <v>212</v>
      </c>
      <c r="F18" s="2">
        <v>37.25</v>
      </c>
      <c r="G18" s="2">
        <v>37.25</v>
      </c>
      <c r="H18" s="2">
        <v>37.25</v>
      </c>
      <c r="I18" s="530">
        <f>H18*0.2+H18</f>
        <v>44.7</v>
      </c>
      <c r="J18" s="531">
        <f>H18*1.2</f>
        <v>44.699999999999996</v>
      </c>
      <c r="K18" s="337">
        <f>H18/H18-1</f>
        <v>0</v>
      </c>
      <c r="L18" s="361" t="s">
        <v>150</v>
      </c>
    </row>
    <row r="19" spans="1:12" ht="18" hidden="1" customHeight="1" x14ac:dyDescent="0.25">
      <c r="A19" s="180"/>
      <c r="B19" s="532"/>
      <c r="C19" s="120" t="s">
        <v>208</v>
      </c>
      <c r="D19" s="94" t="s">
        <v>363</v>
      </c>
      <c r="E19" s="1" t="s">
        <v>212</v>
      </c>
      <c r="F19" s="2">
        <v>49.55</v>
      </c>
      <c r="G19" s="2">
        <v>49.55</v>
      </c>
      <c r="H19" s="2">
        <v>49.55</v>
      </c>
      <c r="I19" s="530"/>
      <c r="J19" s="531"/>
      <c r="K19" s="337">
        <f>H19/H18-1</f>
        <v>0.33020134228187903</v>
      </c>
      <c r="L19" s="359" t="s">
        <v>151</v>
      </c>
    </row>
    <row r="20" spans="1:12" ht="18" customHeight="1" x14ac:dyDescent="0.25">
      <c r="A20" s="180"/>
      <c r="B20" s="532"/>
      <c r="C20" s="190" t="s">
        <v>443</v>
      </c>
      <c r="D20" s="190"/>
      <c r="E20" s="1"/>
      <c r="F20" s="2"/>
      <c r="G20" s="2"/>
      <c r="H20" s="2"/>
      <c r="I20" s="202"/>
      <c r="J20" s="346"/>
      <c r="K20" s="337"/>
      <c r="L20" s="361"/>
    </row>
    <row r="21" spans="1:12" ht="18" customHeight="1" x14ac:dyDescent="0.25">
      <c r="A21" s="180"/>
      <c r="B21" s="532"/>
      <c r="C21" s="120" t="s">
        <v>152</v>
      </c>
      <c r="D21" s="94" t="s">
        <v>366</v>
      </c>
      <c r="E21" s="1" t="s">
        <v>212</v>
      </c>
      <c r="F21" s="2">
        <v>145</v>
      </c>
      <c r="G21" s="2">
        <v>145</v>
      </c>
      <c r="H21" s="2">
        <v>145</v>
      </c>
      <c r="I21" s="530">
        <f>H21*0.2+H21</f>
        <v>174</v>
      </c>
      <c r="J21" s="531">
        <f>H21*1.2</f>
        <v>174</v>
      </c>
      <c r="K21" s="337">
        <f>H21/H21-1</f>
        <v>0</v>
      </c>
      <c r="L21" s="359" t="s">
        <v>150</v>
      </c>
    </row>
    <row r="22" spans="1:12" ht="18" hidden="1" customHeight="1" x14ac:dyDescent="0.25">
      <c r="A22" s="180"/>
      <c r="B22" s="532"/>
      <c r="C22" s="120" t="s">
        <v>157</v>
      </c>
      <c r="D22" s="94" t="s">
        <v>364</v>
      </c>
      <c r="E22" s="1" t="s">
        <v>149</v>
      </c>
      <c r="F22" s="2">
        <v>178.05</v>
      </c>
      <c r="G22" s="2">
        <v>178.05</v>
      </c>
      <c r="H22" s="2">
        <v>178.05</v>
      </c>
      <c r="I22" s="530"/>
      <c r="J22" s="531"/>
      <c r="K22" s="337">
        <f>H22/H21-1</f>
        <v>0.22793103448275875</v>
      </c>
      <c r="L22" s="359" t="s">
        <v>151</v>
      </c>
    </row>
    <row r="23" spans="1:12" ht="18" customHeight="1" x14ac:dyDescent="0.25">
      <c r="A23" s="179">
        <v>3</v>
      </c>
      <c r="B23" s="185" t="s">
        <v>64</v>
      </c>
      <c r="C23" s="165"/>
      <c r="D23" s="130"/>
      <c r="E23" s="130"/>
      <c r="F23" s="162"/>
      <c r="G23" s="162"/>
      <c r="H23" s="162"/>
      <c r="I23" s="203"/>
      <c r="J23" s="156"/>
      <c r="K23" s="163"/>
      <c r="L23" s="403"/>
    </row>
    <row r="24" spans="1:12" ht="18" customHeight="1" x14ac:dyDescent="0.25">
      <c r="A24" s="180"/>
      <c r="B24" s="532" t="s">
        <v>4</v>
      </c>
      <c r="C24" s="120" t="s">
        <v>152</v>
      </c>
      <c r="D24" s="94" t="s">
        <v>368</v>
      </c>
      <c r="E24" s="1" t="s">
        <v>212</v>
      </c>
      <c r="F24" s="2">
        <v>15</v>
      </c>
      <c r="G24" s="2">
        <v>15</v>
      </c>
      <c r="H24" s="2">
        <v>15</v>
      </c>
      <c r="I24" s="530">
        <f>H24*0.2+H24</f>
        <v>18</v>
      </c>
      <c r="J24" s="531">
        <f>H24*1.2</f>
        <v>18</v>
      </c>
      <c r="K24" s="337">
        <f>H24/H24-1</f>
        <v>0</v>
      </c>
      <c r="L24" s="361" t="s">
        <v>150</v>
      </c>
    </row>
    <row r="25" spans="1:12" ht="18" hidden="1" customHeight="1" x14ac:dyDescent="0.25">
      <c r="A25" s="180"/>
      <c r="B25" s="532"/>
      <c r="C25" s="120" t="s">
        <v>208</v>
      </c>
      <c r="D25" s="94" t="s">
        <v>369</v>
      </c>
      <c r="E25" s="1" t="s">
        <v>212</v>
      </c>
      <c r="F25" s="2">
        <v>32.06</v>
      </c>
      <c r="G25" s="2">
        <v>32.06</v>
      </c>
      <c r="H25" s="2">
        <v>32.06</v>
      </c>
      <c r="I25" s="530"/>
      <c r="J25" s="531"/>
      <c r="K25" s="337">
        <f>H25/H24-1</f>
        <v>1.1373333333333333</v>
      </c>
      <c r="L25" s="361" t="s">
        <v>151</v>
      </c>
    </row>
    <row r="26" spans="1:12" ht="18" customHeight="1" x14ac:dyDescent="0.25">
      <c r="A26" s="180"/>
      <c r="B26" s="532" t="s">
        <v>5</v>
      </c>
      <c r="C26" s="120" t="s">
        <v>152</v>
      </c>
      <c r="D26" s="94" t="s">
        <v>368</v>
      </c>
      <c r="E26" s="1" t="s">
        <v>212</v>
      </c>
      <c r="F26" s="2">
        <v>48.1</v>
      </c>
      <c r="G26" s="2">
        <v>48.1</v>
      </c>
      <c r="H26" s="2">
        <v>48.1</v>
      </c>
      <c r="I26" s="530">
        <f>H26*0.2+H26</f>
        <v>57.72</v>
      </c>
      <c r="J26" s="531">
        <f>H26*1.2</f>
        <v>57.72</v>
      </c>
      <c r="K26" s="337">
        <f>H26/H26-1</f>
        <v>0</v>
      </c>
      <c r="L26" s="361" t="s">
        <v>150</v>
      </c>
    </row>
    <row r="27" spans="1:12" ht="18" hidden="1" customHeight="1" x14ac:dyDescent="0.25">
      <c r="A27" s="180"/>
      <c r="B27" s="532"/>
      <c r="C27" s="120" t="s">
        <v>157</v>
      </c>
      <c r="D27" s="94" t="s">
        <v>360</v>
      </c>
      <c r="E27" s="1" t="s">
        <v>212</v>
      </c>
      <c r="F27" s="2">
        <v>77.11</v>
      </c>
      <c r="G27" s="2">
        <v>77.11</v>
      </c>
      <c r="H27" s="2">
        <v>77.11</v>
      </c>
      <c r="I27" s="530"/>
      <c r="J27" s="531"/>
      <c r="K27" s="337">
        <f>H27/H26-1</f>
        <v>0.60311850311850312</v>
      </c>
      <c r="L27" s="359" t="s">
        <v>151</v>
      </c>
    </row>
    <row r="28" spans="1:12" ht="18" hidden="1" customHeight="1" x14ac:dyDescent="0.25">
      <c r="A28" s="180"/>
      <c r="B28" s="532"/>
      <c r="C28" s="120" t="s">
        <v>208</v>
      </c>
      <c r="D28" s="94" t="s">
        <v>369</v>
      </c>
      <c r="E28" s="1" t="s">
        <v>212</v>
      </c>
      <c r="F28" s="2">
        <v>102.57</v>
      </c>
      <c r="G28" s="2">
        <v>102.57</v>
      </c>
      <c r="H28" s="2">
        <v>102.57</v>
      </c>
      <c r="I28" s="530"/>
      <c r="J28" s="531"/>
      <c r="K28" s="337">
        <f>H28/H26-1</f>
        <v>1.1324324324324322</v>
      </c>
      <c r="L28" s="359" t="s">
        <v>151</v>
      </c>
    </row>
    <row r="29" spans="1:12" ht="18" customHeight="1" x14ac:dyDescent="0.25">
      <c r="A29" s="180"/>
      <c r="B29" s="532"/>
      <c r="C29" s="189" t="s">
        <v>443</v>
      </c>
      <c r="D29" s="94"/>
      <c r="E29" s="1"/>
      <c r="F29" s="2"/>
      <c r="G29" s="2"/>
      <c r="H29" s="2"/>
      <c r="I29" s="202"/>
      <c r="J29" s="346"/>
      <c r="K29" s="337"/>
      <c r="L29" s="361"/>
    </row>
    <row r="30" spans="1:12" ht="18" customHeight="1" x14ac:dyDescent="0.25">
      <c r="A30" s="180"/>
      <c r="B30" s="532"/>
      <c r="C30" s="120" t="s">
        <v>152</v>
      </c>
      <c r="D30" s="94" t="s">
        <v>371</v>
      </c>
      <c r="E30" s="1" t="s">
        <v>212</v>
      </c>
      <c r="F30" s="2">
        <v>88.8</v>
      </c>
      <c r="G30" s="2">
        <v>88.8</v>
      </c>
      <c r="H30" s="2">
        <v>88.8</v>
      </c>
      <c r="I30" s="372">
        <f>H30*0.2+H30</f>
        <v>106.56</v>
      </c>
      <c r="J30" s="370">
        <f>H30*1.2</f>
        <v>106.55999999999999</v>
      </c>
      <c r="K30" s="337">
        <f>H30/H30-1</f>
        <v>0</v>
      </c>
      <c r="L30" s="359" t="s">
        <v>150</v>
      </c>
    </row>
    <row r="31" spans="1:12" ht="18" customHeight="1" x14ac:dyDescent="0.25">
      <c r="A31" s="180"/>
      <c r="B31" s="532" t="s">
        <v>136</v>
      </c>
      <c r="C31" s="120" t="s">
        <v>157</v>
      </c>
      <c r="D31" s="94" t="s">
        <v>360</v>
      </c>
      <c r="E31" s="1" t="s">
        <v>212</v>
      </c>
      <c r="F31" s="2">
        <v>347.27</v>
      </c>
      <c r="G31" s="2">
        <v>347.27</v>
      </c>
      <c r="H31" s="2">
        <v>347.27</v>
      </c>
      <c r="I31" s="530">
        <f>H31*0.2+H31</f>
        <v>416.72399999999999</v>
      </c>
      <c r="J31" s="531">
        <f>H31*1.2</f>
        <v>416.72399999999999</v>
      </c>
      <c r="K31" s="337">
        <f>H31/H31-1</f>
        <v>0</v>
      </c>
      <c r="L31" s="361" t="s">
        <v>150</v>
      </c>
    </row>
    <row r="32" spans="1:12" ht="18" hidden="1" customHeight="1" x14ac:dyDescent="0.25">
      <c r="A32" s="180"/>
      <c r="B32" s="532"/>
      <c r="C32" s="120" t="s">
        <v>208</v>
      </c>
      <c r="D32" s="94" t="s">
        <v>370</v>
      </c>
      <c r="E32" s="1" t="s">
        <v>212</v>
      </c>
      <c r="F32" s="2">
        <v>536.29999999999995</v>
      </c>
      <c r="G32" s="2">
        <v>536.29999999999995</v>
      </c>
      <c r="H32" s="2">
        <v>536.29999999999995</v>
      </c>
      <c r="I32" s="530"/>
      <c r="J32" s="531"/>
      <c r="K32" s="337">
        <f>H32/H31-1</f>
        <v>0.54433149998560193</v>
      </c>
      <c r="L32" s="361" t="s">
        <v>151</v>
      </c>
    </row>
    <row r="33" spans="1:12" ht="18" customHeight="1" x14ac:dyDescent="0.25">
      <c r="A33" s="180"/>
      <c r="B33" s="374" t="s">
        <v>444</v>
      </c>
      <c r="C33" s="166" t="s">
        <v>208</v>
      </c>
      <c r="D33" s="118" t="s">
        <v>370</v>
      </c>
      <c r="E33" s="62" t="s">
        <v>212</v>
      </c>
      <c r="F33" s="137">
        <v>134.1</v>
      </c>
      <c r="G33" s="137">
        <v>134.1</v>
      </c>
      <c r="H33" s="137">
        <v>134.1</v>
      </c>
      <c r="I33" s="372">
        <f>H33*0.2+H33</f>
        <v>160.91999999999999</v>
      </c>
      <c r="J33" s="370">
        <f>H33*1.2</f>
        <v>160.91999999999999</v>
      </c>
      <c r="K33" s="367">
        <f>H33/H33-1</f>
        <v>0</v>
      </c>
      <c r="L33" s="371" t="s">
        <v>150</v>
      </c>
    </row>
    <row r="34" spans="1:12" ht="18" customHeight="1" x14ac:dyDescent="0.25">
      <c r="A34" s="179">
        <v>4</v>
      </c>
      <c r="B34" s="185" t="s">
        <v>65</v>
      </c>
      <c r="C34" s="165"/>
      <c r="D34" s="130"/>
      <c r="E34" s="130"/>
      <c r="F34" s="162"/>
      <c r="G34" s="162"/>
      <c r="H34" s="162"/>
      <c r="I34" s="203"/>
      <c r="J34" s="156"/>
      <c r="K34" s="163"/>
      <c r="L34" s="403"/>
    </row>
    <row r="35" spans="1:12" ht="18" customHeight="1" x14ac:dyDescent="0.25">
      <c r="A35" s="180"/>
      <c r="B35" s="374" t="s">
        <v>4</v>
      </c>
      <c r="C35" s="120" t="s">
        <v>208</v>
      </c>
      <c r="D35" s="94" t="s">
        <v>372</v>
      </c>
      <c r="E35" s="1" t="s">
        <v>212</v>
      </c>
      <c r="F35" s="2">
        <v>44.69</v>
      </c>
      <c r="G35" s="2">
        <v>44.69</v>
      </c>
      <c r="H35" s="2">
        <v>44.69</v>
      </c>
      <c r="I35" s="372">
        <f>H35*0.2+H35</f>
        <v>53.628</v>
      </c>
      <c r="J35" s="370">
        <f>H35*1.2</f>
        <v>53.627999999999993</v>
      </c>
      <c r="K35" s="337">
        <f>H35/H35-1</f>
        <v>0</v>
      </c>
      <c r="L35" s="361" t="s">
        <v>150</v>
      </c>
    </row>
    <row r="36" spans="1:12" ht="18" customHeight="1" x14ac:dyDescent="0.25">
      <c r="A36" s="180"/>
      <c r="B36" s="532" t="s">
        <v>5</v>
      </c>
      <c r="C36" s="120" t="s">
        <v>152</v>
      </c>
      <c r="D36" s="94" t="s">
        <v>373</v>
      </c>
      <c r="E36" s="1" t="s">
        <v>212</v>
      </c>
      <c r="F36" s="2">
        <v>141</v>
      </c>
      <c r="G36" s="2">
        <v>141</v>
      </c>
      <c r="H36" s="2">
        <v>141</v>
      </c>
      <c r="I36" s="530">
        <f>H36*0.2+H36</f>
        <v>169.2</v>
      </c>
      <c r="J36" s="531">
        <f>H36*1.2</f>
        <v>169.2</v>
      </c>
      <c r="K36" s="337">
        <f>H36/H36-1</f>
        <v>0</v>
      </c>
      <c r="L36" s="361" t="s">
        <v>150</v>
      </c>
    </row>
    <row r="37" spans="1:12" ht="18" customHeight="1" x14ac:dyDescent="0.25">
      <c r="A37" s="180"/>
      <c r="B37" s="532"/>
      <c r="C37" s="120" t="s">
        <v>208</v>
      </c>
      <c r="D37" s="94" t="s">
        <v>372</v>
      </c>
      <c r="E37" s="1" t="s">
        <v>212</v>
      </c>
      <c r="F37" s="2">
        <v>163.88</v>
      </c>
      <c r="G37" s="2">
        <v>163.88</v>
      </c>
      <c r="H37" s="2">
        <v>163.88</v>
      </c>
      <c r="I37" s="530"/>
      <c r="J37" s="531"/>
      <c r="K37" s="337">
        <f>H37/H36-1</f>
        <v>0.16226950354609926</v>
      </c>
      <c r="L37" s="361" t="s">
        <v>155</v>
      </c>
    </row>
    <row r="38" spans="1:12" ht="18" hidden="1" customHeight="1" x14ac:dyDescent="0.25">
      <c r="A38" s="180"/>
      <c r="B38" s="532"/>
      <c r="C38" s="120" t="s">
        <v>157</v>
      </c>
      <c r="D38" s="94" t="s">
        <v>374</v>
      </c>
      <c r="E38" s="1" t="s">
        <v>212</v>
      </c>
      <c r="F38" s="2">
        <v>232.5</v>
      </c>
      <c r="G38" s="2">
        <v>232.5</v>
      </c>
      <c r="H38" s="2">
        <v>232.5</v>
      </c>
      <c r="I38" s="530"/>
      <c r="J38" s="531"/>
      <c r="K38" s="337">
        <f>H38/H36-1</f>
        <v>0.64893617021276606</v>
      </c>
      <c r="L38" s="361" t="s">
        <v>151</v>
      </c>
    </row>
    <row r="39" spans="1:12" ht="18" customHeight="1" x14ac:dyDescent="0.25">
      <c r="A39" s="180"/>
      <c r="B39" s="374" t="s">
        <v>6</v>
      </c>
      <c r="C39" s="120" t="s">
        <v>152</v>
      </c>
      <c r="D39" s="94" t="s">
        <v>373</v>
      </c>
      <c r="E39" s="1" t="s">
        <v>212</v>
      </c>
      <c r="F39" s="2">
        <v>348</v>
      </c>
      <c r="G39" s="2">
        <v>348</v>
      </c>
      <c r="H39" s="2">
        <v>348</v>
      </c>
      <c r="I39" s="372">
        <f>H39*0.2+H39</f>
        <v>417.6</v>
      </c>
      <c r="J39" s="370">
        <f>H39*1.2</f>
        <v>417.59999999999997</v>
      </c>
      <c r="K39" s="337">
        <f>H39/H39-1</f>
        <v>0</v>
      </c>
      <c r="L39" s="361" t="s">
        <v>150</v>
      </c>
    </row>
    <row r="40" spans="1:12" ht="18" customHeight="1" x14ac:dyDescent="0.25">
      <c r="A40" s="180"/>
      <c r="B40" s="374" t="s">
        <v>136</v>
      </c>
      <c r="C40" s="120" t="s">
        <v>157</v>
      </c>
      <c r="D40" s="94" t="s">
        <v>374</v>
      </c>
      <c r="E40" s="1" t="s">
        <v>212</v>
      </c>
      <c r="F40" s="2">
        <v>1122.26</v>
      </c>
      <c r="G40" s="2">
        <v>1122.26</v>
      </c>
      <c r="H40" s="2">
        <v>1122.26</v>
      </c>
      <c r="I40" s="372">
        <f>H40*0.2+H40</f>
        <v>1346.712</v>
      </c>
      <c r="J40" s="370">
        <f>H40*1.2</f>
        <v>1346.712</v>
      </c>
      <c r="K40" s="337">
        <f>H40/H40-1</f>
        <v>0</v>
      </c>
      <c r="L40" s="361" t="s">
        <v>150</v>
      </c>
    </row>
    <row r="41" spans="1:12" ht="18" customHeight="1" x14ac:dyDescent="0.25">
      <c r="A41" s="179">
        <v>5</v>
      </c>
      <c r="B41" s="185" t="s">
        <v>66</v>
      </c>
      <c r="C41" s="165"/>
      <c r="D41" s="130"/>
      <c r="E41" s="130"/>
      <c r="F41" s="162"/>
      <c r="G41" s="162"/>
      <c r="H41" s="162"/>
      <c r="I41" s="203"/>
      <c r="J41" s="156"/>
      <c r="K41" s="163"/>
      <c r="L41" s="403"/>
    </row>
    <row r="42" spans="1:12" ht="18" customHeight="1" x14ac:dyDescent="0.25">
      <c r="A42" s="180"/>
      <c r="B42" s="532" t="s">
        <v>4</v>
      </c>
      <c r="C42" s="120" t="s">
        <v>152</v>
      </c>
      <c r="D42" s="94" t="s">
        <v>362</v>
      </c>
      <c r="E42" s="1" t="s">
        <v>212</v>
      </c>
      <c r="F42" s="2">
        <v>12.25</v>
      </c>
      <c r="G42" s="2">
        <v>12.25</v>
      </c>
      <c r="H42" s="2">
        <v>12.25</v>
      </c>
      <c r="I42" s="530">
        <f>H42*0.2+H42</f>
        <v>14.7</v>
      </c>
      <c r="J42" s="346">
        <f>H42*1.2</f>
        <v>14.7</v>
      </c>
      <c r="K42" s="337">
        <f>H42/H42-1</f>
        <v>0</v>
      </c>
      <c r="L42" s="361" t="s">
        <v>150</v>
      </c>
    </row>
    <row r="43" spans="1:12" ht="18" customHeight="1" x14ac:dyDescent="0.25">
      <c r="A43" s="180"/>
      <c r="B43" s="532"/>
      <c r="C43" s="189" t="s">
        <v>443</v>
      </c>
      <c r="D43" s="94"/>
      <c r="E43" s="1"/>
      <c r="F43" s="2"/>
      <c r="G43" s="2"/>
      <c r="H43" s="2"/>
      <c r="I43" s="530"/>
      <c r="J43" s="346"/>
      <c r="K43" s="337"/>
      <c r="L43" s="361"/>
    </row>
    <row r="44" spans="1:12" ht="18" customHeight="1" x14ac:dyDescent="0.25">
      <c r="A44" s="180"/>
      <c r="B44" s="532"/>
      <c r="C44" s="120" t="s">
        <v>208</v>
      </c>
      <c r="D44" s="94" t="s">
        <v>375</v>
      </c>
      <c r="E44" s="1" t="s">
        <v>212</v>
      </c>
      <c r="F44" s="2">
        <v>48.68</v>
      </c>
      <c r="G44" s="2">
        <v>48.68</v>
      </c>
      <c r="H44" s="2">
        <v>48.68</v>
      </c>
      <c r="I44" s="530"/>
      <c r="J44" s="346">
        <f>H44*1.2</f>
        <v>58.415999999999997</v>
      </c>
      <c r="K44" s="337">
        <f>F44/F42-1</f>
        <v>2.9738775510204083</v>
      </c>
      <c r="L44" s="359" t="s">
        <v>150</v>
      </c>
    </row>
    <row r="45" spans="1:12" ht="18" customHeight="1" x14ac:dyDescent="0.25">
      <c r="A45" s="180"/>
      <c r="B45" s="532" t="s">
        <v>5</v>
      </c>
      <c r="C45" s="120" t="s">
        <v>152</v>
      </c>
      <c r="D45" s="94" t="s">
        <v>362</v>
      </c>
      <c r="E45" s="1" t="s">
        <v>212</v>
      </c>
      <c r="F45" s="2">
        <v>37.25</v>
      </c>
      <c r="G45" s="2">
        <v>37.25</v>
      </c>
      <c r="H45" s="2">
        <v>37.25</v>
      </c>
      <c r="I45" s="530">
        <f>H45*0.2+H45</f>
        <v>44.7</v>
      </c>
      <c r="J45" s="531">
        <f>H45*1.2</f>
        <v>44.699999999999996</v>
      </c>
      <c r="K45" s="337">
        <f>H45/H45-1</f>
        <v>0</v>
      </c>
      <c r="L45" s="361" t="s">
        <v>150</v>
      </c>
    </row>
    <row r="46" spans="1:12" ht="18" hidden="1" customHeight="1" x14ac:dyDescent="0.25">
      <c r="A46" s="180"/>
      <c r="B46" s="532"/>
      <c r="C46" s="120" t="s">
        <v>157</v>
      </c>
      <c r="D46" s="94" t="s">
        <v>360</v>
      </c>
      <c r="E46" s="1" t="s">
        <v>212</v>
      </c>
      <c r="F46" s="2">
        <v>77.11</v>
      </c>
      <c r="G46" s="2">
        <v>77.11</v>
      </c>
      <c r="H46" s="2">
        <v>77.11</v>
      </c>
      <c r="I46" s="530"/>
      <c r="J46" s="531"/>
      <c r="K46" s="337">
        <f>H46/H45-1</f>
        <v>1.0700671140939599</v>
      </c>
      <c r="L46" s="359" t="s">
        <v>151</v>
      </c>
    </row>
    <row r="47" spans="1:12" ht="18" customHeight="1" x14ac:dyDescent="0.25">
      <c r="A47" s="180"/>
      <c r="B47" s="532"/>
      <c r="C47" s="189" t="s">
        <v>443</v>
      </c>
      <c r="D47" s="94"/>
      <c r="E47" s="1"/>
      <c r="F47" s="2"/>
      <c r="G47" s="2"/>
      <c r="H47" s="2"/>
      <c r="I47" s="202"/>
      <c r="J47" s="346"/>
      <c r="K47" s="337"/>
      <c r="L47" s="361"/>
    </row>
    <row r="48" spans="1:12" ht="18" customHeight="1" x14ac:dyDescent="0.25">
      <c r="A48" s="180"/>
      <c r="B48" s="532"/>
      <c r="C48" s="120" t="s">
        <v>152</v>
      </c>
      <c r="D48" s="94" t="s">
        <v>584</v>
      </c>
      <c r="E48" s="1" t="s">
        <v>212</v>
      </c>
      <c r="F48" s="2">
        <v>145</v>
      </c>
      <c r="G48" s="2">
        <v>145</v>
      </c>
      <c r="H48" s="2">
        <v>145</v>
      </c>
      <c r="I48" s="530">
        <f>H48*0.2+H48</f>
        <v>174</v>
      </c>
      <c r="J48" s="531">
        <f>H48*1.2</f>
        <v>174</v>
      </c>
      <c r="K48" s="337">
        <f>H48/H48-1</f>
        <v>0</v>
      </c>
      <c r="L48" s="359" t="s">
        <v>150</v>
      </c>
    </row>
    <row r="49" spans="1:12" ht="18" customHeight="1" x14ac:dyDescent="0.25">
      <c r="A49" s="180"/>
      <c r="B49" s="532"/>
      <c r="C49" s="120" t="s">
        <v>208</v>
      </c>
      <c r="D49" s="94" t="s">
        <v>375</v>
      </c>
      <c r="E49" s="1" t="s">
        <v>212</v>
      </c>
      <c r="F49" s="2">
        <v>155.76</v>
      </c>
      <c r="G49" s="2">
        <v>155.76</v>
      </c>
      <c r="H49" s="2">
        <v>155.76</v>
      </c>
      <c r="I49" s="530"/>
      <c r="J49" s="531"/>
      <c r="K49" s="337">
        <f>H49/H48-1</f>
        <v>7.4206896551723966E-2</v>
      </c>
      <c r="L49" s="359" t="s">
        <v>155</v>
      </c>
    </row>
    <row r="50" spans="1:12" ht="18" customHeight="1" x14ac:dyDescent="0.25">
      <c r="A50" s="180"/>
      <c r="B50" s="374" t="s">
        <v>136</v>
      </c>
      <c r="C50" s="120" t="s">
        <v>157</v>
      </c>
      <c r="D50" s="94" t="s">
        <v>360</v>
      </c>
      <c r="E50" s="1" t="s">
        <v>212</v>
      </c>
      <c r="F50" s="2">
        <v>347.27</v>
      </c>
      <c r="G50" s="2">
        <v>347.27</v>
      </c>
      <c r="H50" s="2">
        <v>347.27</v>
      </c>
      <c r="I50" s="372">
        <f>H50*0.2+H50</f>
        <v>416.72399999999999</v>
      </c>
      <c r="J50" s="370">
        <f>H50*1.2</f>
        <v>416.72399999999999</v>
      </c>
      <c r="K50" s="337">
        <f>H50/H50-1</f>
        <v>0</v>
      </c>
      <c r="L50" s="361" t="s">
        <v>150</v>
      </c>
    </row>
    <row r="51" spans="1:12" s="391" customFormat="1" ht="18" customHeight="1" x14ac:dyDescent="0.25">
      <c r="A51" s="537" t="s">
        <v>0</v>
      </c>
      <c r="B51" s="538" t="s">
        <v>430</v>
      </c>
      <c r="C51" s="539" t="s">
        <v>146</v>
      </c>
      <c r="D51" s="540" t="s">
        <v>403</v>
      </c>
      <c r="E51" s="527" t="s">
        <v>2</v>
      </c>
      <c r="F51" s="526" t="s">
        <v>3</v>
      </c>
      <c r="G51" s="526" t="s">
        <v>141</v>
      </c>
      <c r="H51" s="519" t="s">
        <v>142</v>
      </c>
      <c r="I51" s="541" t="s">
        <v>138</v>
      </c>
      <c r="J51" s="517" t="s">
        <v>583</v>
      </c>
      <c r="K51" s="515" t="s">
        <v>139</v>
      </c>
      <c r="L51" s="516" t="s">
        <v>143</v>
      </c>
    </row>
    <row r="52" spans="1:12" s="391" customFormat="1" ht="18" customHeight="1" x14ac:dyDescent="0.25">
      <c r="A52" s="537"/>
      <c r="B52" s="538"/>
      <c r="C52" s="539"/>
      <c r="D52" s="540"/>
      <c r="E52" s="527"/>
      <c r="F52" s="526"/>
      <c r="G52" s="526"/>
      <c r="H52" s="519"/>
      <c r="I52" s="541"/>
      <c r="J52" s="517"/>
      <c r="K52" s="515"/>
      <c r="L52" s="516"/>
    </row>
    <row r="53" spans="1:12" ht="18" customHeight="1" x14ac:dyDescent="0.25">
      <c r="A53" s="181">
        <v>1</v>
      </c>
      <c r="B53" s="186" t="s">
        <v>62</v>
      </c>
      <c r="C53" s="165"/>
      <c r="D53" s="130"/>
      <c r="E53" s="130"/>
      <c r="F53" s="162"/>
      <c r="G53" s="162"/>
      <c r="H53" s="162"/>
      <c r="I53" s="203"/>
      <c r="J53" s="156"/>
      <c r="K53" s="163" t="s">
        <v>8</v>
      </c>
      <c r="L53" s="403"/>
    </row>
    <row r="54" spans="1:12" ht="18" customHeight="1" x14ac:dyDescent="0.25">
      <c r="A54" s="182"/>
      <c r="B54" s="532" t="s">
        <v>4</v>
      </c>
      <c r="C54" s="120" t="s">
        <v>152</v>
      </c>
      <c r="D54" s="94" t="s">
        <v>356</v>
      </c>
      <c r="E54" s="1" t="s">
        <v>212</v>
      </c>
      <c r="F54" s="2">
        <v>12.25</v>
      </c>
      <c r="G54" s="2">
        <v>12.25</v>
      </c>
      <c r="H54" s="2">
        <v>12.25</v>
      </c>
      <c r="I54" s="530">
        <f>H54*0.2+H54</f>
        <v>14.7</v>
      </c>
      <c r="J54" s="531">
        <f>H54*1.2</f>
        <v>14.7</v>
      </c>
      <c r="K54" s="337">
        <f>H54/H54-1</f>
        <v>0</v>
      </c>
      <c r="L54" s="361" t="s">
        <v>150</v>
      </c>
    </row>
    <row r="55" spans="1:12" ht="18" hidden="1" customHeight="1" x14ac:dyDescent="0.25">
      <c r="A55" s="182"/>
      <c r="B55" s="532"/>
      <c r="C55" s="120" t="s">
        <v>145</v>
      </c>
      <c r="D55" s="94" t="s">
        <v>376</v>
      </c>
      <c r="E55" s="1" t="s">
        <v>212</v>
      </c>
      <c r="F55" s="2">
        <v>29.68</v>
      </c>
      <c r="G55" s="2">
        <v>29.68</v>
      </c>
      <c r="H55" s="2">
        <v>29.68</v>
      </c>
      <c r="I55" s="530"/>
      <c r="J55" s="531"/>
      <c r="K55" s="337">
        <f>H55/H54-1</f>
        <v>1.422857142857143</v>
      </c>
      <c r="L55" s="359" t="s">
        <v>151</v>
      </c>
    </row>
    <row r="56" spans="1:12" ht="18" customHeight="1" x14ac:dyDescent="0.25">
      <c r="A56" s="182"/>
      <c r="B56" s="532" t="s">
        <v>5</v>
      </c>
      <c r="C56" s="120" t="s">
        <v>152</v>
      </c>
      <c r="D56" s="94" t="s">
        <v>356</v>
      </c>
      <c r="E56" s="1" t="s">
        <v>212</v>
      </c>
      <c r="F56" s="2">
        <v>40</v>
      </c>
      <c r="G56" s="2">
        <v>40</v>
      </c>
      <c r="H56" s="2">
        <v>40</v>
      </c>
      <c r="I56" s="530">
        <f>H56*0.2+H56</f>
        <v>48</v>
      </c>
      <c r="J56" s="531">
        <f>H56*1.2</f>
        <v>48</v>
      </c>
      <c r="K56" s="337">
        <f>H56/H56-1</f>
        <v>0</v>
      </c>
      <c r="L56" s="359" t="s">
        <v>150</v>
      </c>
    </row>
    <row r="57" spans="1:12" ht="18" hidden="1" customHeight="1" x14ac:dyDescent="0.25">
      <c r="A57" s="182"/>
      <c r="B57" s="532"/>
      <c r="C57" s="120" t="s">
        <v>157</v>
      </c>
      <c r="D57" s="94" t="s">
        <v>360</v>
      </c>
      <c r="E57" s="1" t="s">
        <v>212</v>
      </c>
      <c r="F57" s="2">
        <v>77.11</v>
      </c>
      <c r="G57" s="2">
        <v>77.11</v>
      </c>
      <c r="H57" s="2">
        <v>77.11</v>
      </c>
      <c r="I57" s="530"/>
      <c r="J57" s="531"/>
      <c r="K57" s="337">
        <f>H57/H56-1</f>
        <v>0.92775000000000007</v>
      </c>
      <c r="L57" s="359" t="s">
        <v>151</v>
      </c>
    </row>
    <row r="58" spans="1:12" ht="18" customHeight="1" x14ac:dyDescent="0.25">
      <c r="A58" s="182"/>
      <c r="B58" s="532"/>
      <c r="C58" s="189" t="s">
        <v>443</v>
      </c>
      <c r="D58" s="94"/>
      <c r="E58" s="1"/>
      <c r="F58" s="2"/>
      <c r="G58" s="2"/>
      <c r="H58" s="2"/>
      <c r="I58" s="202"/>
      <c r="J58" s="346"/>
      <c r="K58" s="337"/>
      <c r="L58" s="361"/>
    </row>
    <row r="59" spans="1:12" ht="18" customHeight="1" x14ac:dyDescent="0.25">
      <c r="A59" s="182"/>
      <c r="B59" s="532"/>
      <c r="C59" s="120" t="s">
        <v>152</v>
      </c>
      <c r="D59" s="94" t="s">
        <v>361</v>
      </c>
      <c r="E59" s="1" t="s">
        <v>212</v>
      </c>
      <c r="F59" s="2">
        <v>88.8</v>
      </c>
      <c r="G59" s="2">
        <v>88.8</v>
      </c>
      <c r="H59" s="2">
        <v>88.8</v>
      </c>
      <c r="I59" s="530">
        <f>H59*0.2+H59</f>
        <v>106.56</v>
      </c>
      <c r="J59" s="531">
        <f>H59*1.2</f>
        <v>106.55999999999999</v>
      </c>
      <c r="K59" s="337">
        <f>H59/H59-1</f>
        <v>0</v>
      </c>
      <c r="L59" s="359" t="s">
        <v>150</v>
      </c>
    </row>
    <row r="60" spans="1:12" ht="18" customHeight="1" x14ac:dyDescent="0.25">
      <c r="A60" s="182"/>
      <c r="B60" s="532"/>
      <c r="C60" s="120" t="s">
        <v>145</v>
      </c>
      <c r="D60" s="94" t="s">
        <v>376</v>
      </c>
      <c r="E60" s="1" t="s">
        <v>212</v>
      </c>
      <c r="F60" s="2">
        <v>94.97</v>
      </c>
      <c r="G60" s="2">
        <v>94.97</v>
      </c>
      <c r="H60" s="2">
        <v>94.97</v>
      </c>
      <c r="I60" s="530"/>
      <c r="J60" s="531"/>
      <c r="K60" s="337">
        <f>H60/H59-1</f>
        <v>6.9481981981982077E-2</v>
      </c>
      <c r="L60" s="359" t="s">
        <v>155</v>
      </c>
    </row>
    <row r="61" spans="1:12" ht="18" customHeight="1" x14ac:dyDescent="0.25">
      <c r="A61" s="182"/>
      <c r="B61" s="374" t="s">
        <v>136</v>
      </c>
      <c r="C61" s="120" t="s">
        <v>157</v>
      </c>
      <c r="D61" s="94" t="s">
        <v>360</v>
      </c>
      <c r="E61" s="1" t="s">
        <v>212</v>
      </c>
      <c r="F61" s="2">
        <v>347.27</v>
      </c>
      <c r="G61" s="2">
        <v>347.27</v>
      </c>
      <c r="H61" s="2">
        <v>347.27</v>
      </c>
      <c r="I61" s="372">
        <f>H61*0.2+H61</f>
        <v>416.72399999999999</v>
      </c>
      <c r="J61" s="370">
        <f>H61*1.2</f>
        <v>416.72399999999999</v>
      </c>
      <c r="K61" s="337">
        <f>H61/H61-1</f>
        <v>0</v>
      </c>
      <c r="L61" s="361" t="s">
        <v>150</v>
      </c>
    </row>
    <row r="62" spans="1:12" ht="18" customHeight="1" x14ac:dyDescent="0.25">
      <c r="A62" s="179">
        <v>2</v>
      </c>
      <c r="B62" s="185" t="s">
        <v>63</v>
      </c>
      <c r="C62" s="165"/>
      <c r="D62" s="130"/>
      <c r="E62" s="130"/>
      <c r="F62" s="162"/>
      <c r="G62" s="162"/>
      <c r="H62" s="162"/>
      <c r="I62" s="203"/>
      <c r="J62" s="156"/>
      <c r="K62" s="163"/>
      <c r="L62" s="403"/>
    </row>
    <row r="63" spans="1:12" ht="18" customHeight="1" x14ac:dyDescent="0.25">
      <c r="A63" s="183"/>
      <c r="B63" s="532" t="s">
        <v>4</v>
      </c>
      <c r="C63" s="166" t="s">
        <v>152</v>
      </c>
      <c r="D63" s="118" t="s">
        <v>362</v>
      </c>
      <c r="E63" s="118" t="s">
        <v>212</v>
      </c>
      <c r="F63" s="137">
        <v>12.25</v>
      </c>
      <c r="G63" s="137">
        <v>12.25</v>
      </c>
      <c r="H63" s="137">
        <v>12.25</v>
      </c>
      <c r="I63" s="529">
        <f>H63*0.2+H63</f>
        <v>14.7</v>
      </c>
      <c r="J63" s="545">
        <f>H63*1.2</f>
        <v>14.7</v>
      </c>
      <c r="K63" s="338">
        <f>F63/F63-1</f>
        <v>0</v>
      </c>
      <c r="L63" s="362" t="s">
        <v>150</v>
      </c>
    </row>
    <row r="64" spans="1:12" ht="18" hidden="1" customHeight="1" x14ac:dyDescent="0.25">
      <c r="A64" s="183"/>
      <c r="B64" s="532"/>
      <c r="C64" s="166" t="s">
        <v>145</v>
      </c>
      <c r="D64" s="118" t="s">
        <v>377</v>
      </c>
      <c r="E64" s="118" t="s">
        <v>212</v>
      </c>
      <c r="F64" s="137">
        <v>22.02</v>
      </c>
      <c r="G64" s="137">
        <v>22.02</v>
      </c>
      <c r="H64" s="137">
        <v>22.02</v>
      </c>
      <c r="I64" s="529"/>
      <c r="J64" s="545"/>
      <c r="K64" s="338">
        <f>F64/F63-1</f>
        <v>0.79755102040816328</v>
      </c>
      <c r="L64" s="404" t="s">
        <v>151</v>
      </c>
    </row>
    <row r="65" spans="1:12" ht="18" hidden="1" customHeight="1" x14ac:dyDescent="0.25">
      <c r="A65" s="183"/>
      <c r="B65" s="532"/>
      <c r="C65" s="166" t="s">
        <v>157</v>
      </c>
      <c r="D65" s="118" t="s">
        <v>364</v>
      </c>
      <c r="E65" s="118" t="s">
        <v>212</v>
      </c>
      <c r="F65" s="137">
        <v>53.46</v>
      </c>
      <c r="G65" s="137">
        <v>53.46</v>
      </c>
      <c r="H65" s="137">
        <v>53.46</v>
      </c>
      <c r="I65" s="529"/>
      <c r="J65" s="545"/>
      <c r="K65" s="338">
        <f>F65/F63-1</f>
        <v>3.3640816326530611</v>
      </c>
      <c r="L65" s="362" t="s">
        <v>151</v>
      </c>
    </row>
    <row r="66" spans="1:12" ht="18" customHeight="1" x14ac:dyDescent="0.25">
      <c r="A66" s="183"/>
      <c r="B66" s="532" t="s">
        <v>5</v>
      </c>
      <c r="C66" s="166" t="s">
        <v>152</v>
      </c>
      <c r="D66" s="118" t="s">
        <v>362</v>
      </c>
      <c r="E66" s="118" t="s">
        <v>212</v>
      </c>
      <c r="F66" s="137">
        <v>37.25</v>
      </c>
      <c r="G66" s="137">
        <v>37.25</v>
      </c>
      <c r="H66" s="137">
        <v>37.25</v>
      </c>
      <c r="I66" s="529">
        <f>H66*0.2+H66</f>
        <v>44.7</v>
      </c>
      <c r="J66" s="545">
        <f>H66*1.2</f>
        <v>44.699999999999996</v>
      </c>
      <c r="K66" s="338">
        <f>H66/H66-1</f>
        <v>0</v>
      </c>
      <c r="L66" s="404" t="s">
        <v>150</v>
      </c>
    </row>
    <row r="67" spans="1:12" ht="18" hidden="1" customHeight="1" x14ac:dyDescent="0.25">
      <c r="A67" s="183"/>
      <c r="B67" s="532"/>
      <c r="C67" s="166" t="s">
        <v>145</v>
      </c>
      <c r="D67" s="118" t="s">
        <v>377</v>
      </c>
      <c r="E67" s="118" t="s">
        <v>212</v>
      </c>
      <c r="F67" s="137">
        <v>58.27</v>
      </c>
      <c r="G67" s="137">
        <v>58.27</v>
      </c>
      <c r="H67" s="137">
        <v>58.27</v>
      </c>
      <c r="I67" s="529"/>
      <c r="J67" s="545"/>
      <c r="K67" s="338">
        <f>H67/H66-1</f>
        <v>0.56429530201342293</v>
      </c>
      <c r="L67" s="404" t="s">
        <v>151</v>
      </c>
    </row>
    <row r="68" spans="1:12" ht="18" customHeight="1" x14ac:dyDescent="0.25">
      <c r="A68" s="183"/>
      <c r="B68" s="532"/>
      <c r="C68" s="191" t="s">
        <v>443</v>
      </c>
      <c r="D68" s="118"/>
      <c r="E68" s="118"/>
      <c r="F68" s="137"/>
      <c r="G68" s="137"/>
      <c r="H68" s="137"/>
      <c r="I68" s="204"/>
      <c r="J68" s="348"/>
      <c r="K68" s="338"/>
      <c r="L68" s="362"/>
    </row>
    <row r="69" spans="1:12" ht="18" customHeight="1" x14ac:dyDescent="0.25">
      <c r="A69" s="183"/>
      <c r="B69" s="532"/>
      <c r="C69" s="166" t="s">
        <v>152</v>
      </c>
      <c r="D69" s="118" t="s">
        <v>378</v>
      </c>
      <c r="E69" s="118" t="s">
        <v>212</v>
      </c>
      <c r="F69" s="137">
        <v>155.35</v>
      </c>
      <c r="G69" s="137">
        <v>155.35</v>
      </c>
      <c r="H69" s="137">
        <v>155.35</v>
      </c>
      <c r="I69" s="529">
        <f>H69*0.2+H69</f>
        <v>186.42</v>
      </c>
      <c r="J69" s="545">
        <f>H69*1.2</f>
        <v>186.42</v>
      </c>
      <c r="K69" s="338">
        <f>H69/H69-1</f>
        <v>0</v>
      </c>
      <c r="L69" s="404" t="s">
        <v>150</v>
      </c>
    </row>
    <row r="70" spans="1:12" ht="18" customHeight="1" x14ac:dyDescent="0.25">
      <c r="A70" s="183"/>
      <c r="B70" s="532"/>
      <c r="C70" s="166" t="s">
        <v>157</v>
      </c>
      <c r="D70" s="118" t="s">
        <v>364</v>
      </c>
      <c r="E70" s="118" t="s">
        <v>212</v>
      </c>
      <c r="F70" s="137">
        <v>178.05</v>
      </c>
      <c r="G70" s="137">
        <v>178.05</v>
      </c>
      <c r="H70" s="137">
        <v>178.05</v>
      </c>
      <c r="I70" s="529"/>
      <c r="J70" s="545"/>
      <c r="K70" s="338">
        <f>H70/H69-1</f>
        <v>0.1461216607660123</v>
      </c>
      <c r="L70" s="404" t="s">
        <v>155</v>
      </c>
    </row>
    <row r="71" spans="1:12" ht="18" customHeight="1" x14ac:dyDescent="0.25">
      <c r="A71" s="179">
        <v>3</v>
      </c>
      <c r="B71" s="186" t="s">
        <v>64</v>
      </c>
      <c r="C71" s="170"/>
      <c r="D71" s="111"/>
      <c r="E71" s="58"/>
      <c r="F71" s="162"/>
      <c r="G71" s="162"/>
      <c r="H71" s="162"/>
      <c r="I71" s="203"/>
      <c r="J71" s="156"/>
      <c r="K71" s="163"/>
      <c r="L71" s="403"/>
    </row>
    <row r="72" spans="1:12" ht="18" customHeight="1" x14ac:dyDescent="0.25">
      <c r="A72" s="180"/>
      <c r="B72" s="532" t="s">
        <v>4</v>
      </c>
      <c r="C72" s="120" t="s">
        <v>152</v>
      </c>
      <c r="D72" s="94" t="s">
        <v>379</v>
      </c>
      <c r="E72" s="1" t="s">
        <v>212</v>
      </c>
      <c r="F72" s="2">
        <v>15</v>
      </c>
      <c r="G72" s="2">
        <v>15</v>
      </c>
      <c r="H72" s="2">
        <v>15</v>
      </c>
      <c r="I72" s="530">
        <f>H72*0.2+H72</f>
        <v>18</v>
      </c>
      <c r="J72" s="531">
        <f>H72*1.2</f>
        <v>18</v>
      </c>
      <c r="K72" s="337">
        <f>H72/H72-1</f>
        <v>0</v>
      </c>
      <c r="L72" s="361" t="s">
        <v>150</v>
      </c>
    </row>
    <row r="73" spans="1:12" ht="18" hidden="1" customHeight="1" x14ac:dyDescent="0.25">
      <c r="A73" s="180"/>
      <c r="B73" s="532"/>
      <c r="C73" s="120" t="s">
        <v>145</v>
      </c>
      <c r="D73" s="94" t="s">
        <v>380</v>
      </c>
      <c r="E73" s="1" t="s">
        <v>212</v>
      </c>
      <c r="F73" s="2">
        <v>32.06</v>
      </c>
      <c r="G73" s="2">
        <v>32.06</v>
      </c>
      <c r="H73" s="2">
        <v>32.06</v>
      </c>
      <c r="I73" s="530"/>
      <c r="J73" s="531"/>
      <c r="K73" s="337">
        <f>H73/H72-1</f>
        <v>1.1373333333333333</v>
      </c>
      <c r="L73" s="359" t="s">
        <v>151</v>
      </c>
    </row>
    <row r="74" spans="1:12" ht="18" hidden="1" customHeight="1" x14ac:dyDescent="0.25">
      <c r="A74" s="180"/>
      <c r="B74" s="532"/>
      <c r="C74" s="120" t="s">
        <v>157</v>
      </c>
      <c r="D74" s="94" t="s">
        <v>360</v>
      </c>
      <c r="E74" s="1" t="s">
        <v>212</v>
      </c>
      <c r="F74" s="2">
        <v>77.11</v>
      </c>
      <c r="G74" s="2">
        <v>77.11</v>
      </c>
      <c r="H74" s="2">
        <v>77.11</v>
      </c>
      <c r="I74" s="530"/>
      <c r="J74" s="531"/>
      <c r="K74" s="337">
        <f>H74/H72-1</f>
        <v>4.1406666666666663</v>
      </c>
      <c r="L74" s="361" t="s">
        <v>151</v>
      </c>
    </row>
    <row r="75" spans="1:12" ht="18" customHeight="1" x14ac:dyDescent="0.25">
      <c r="A75" s="180"/>
      <c r="B75" s="532" t="s">
        <v>5</v>
      </c>
      <c r="C75" s="120" t="s">
        <v>152</v>
      </c>
      <c r="D75" s="94" t="s">
        <v>379</v>
      </c>
      <c r="E75" s="1" t="s">
        <v>212</v>
      </c>
      <c r="F75" s="2">
        <v>48.1</v>
      </c>
      <c r="G75" s="2">
        <v>48.1</v>
      </c>
      <c r="H75" s="2">
        <v>48.1</v>
      </c>
      <c r="I75" s="530">
        <f>H75*0.2+H75</f>
        <v>57.72</v>
      </c>
      <c r="J75" s="531">
        <f>H75*1.2</f>
        <v>57.72</v>
      </c>
      <c r="K75" s="337">
        <f>H75/H75-1</f>
        <v>0</v>
      </c>
      <c r="L75" s="361" t="s">
        <v>150</v>
      </c>
    </row>
    <row r="76" spans="1:12" ht="18" hidden="1" customHeight="1" x14ac:dyDescent="0.25">
      <c r="A76" s="180"/>
      <c r="B76" s="532"/>
      <c r="C76" s="120" t="s">
        <v>145</v>
      </c>
      <c r="D76" s="94" t="s">
        <v>380</v>
      </c>
      <c r="E76" s="1" t="s">
        <v>212</v>
      </c>
      <c r="F76" s="2">
        <v>102.57</v>
      </c>
      <c r="G76" s="2">
        <v>102.57</v>
      </c>
      <c r="H76" s="2">
        <v>102.57</v>
      </c>
      <c r="I76" s="530"/>
      <c r="J76" s="531"/>
      <c r="K76" s="337">
        <f>H76/H75-1</f>
        <v>1.1324324324324322</v>
      </c>
      <c r="L76" s="361" t="s">
        <v>151</v>
      </c>
    </row>
    <row r="77" spans="1:12" ht="18" customHeight="1" x14ac:dyDescent="0.25">
      <c r="A77" s="180"/>
      <c r="B77" s="532"/>
      <c r="C77" s="189" t="s">
        <v>443</v>
      </c>
      <c r="D77" s="94"/>
      <c r="E77" s="1"/>
      <c r="F77" s="2"/>
      <c r="G77" s="2"/>
      <c r="H77" s="2"/>
      <c r="I77" s="345"/>
      <c r="J77" s="346"/>
      <c r="K77" s="337"/>
      <c r="L77" s="361"/>
    </row>
    <row r="78" spans="1:12" ht="18" customHeight="1" x14ac:dyDescent="0.25">
      <c r="A78" s="180"/>
      <c r="B78" s="532"/>
      <c r="C78" s="120" t="s">
        <v>152</v>
      </c>
      <c r="D78" s="94" t="s">
        <v>405</v>
      </c>
      <c r="E78" s="1" t="s">
        <v>212</v>
      </c>
      <c r="F78" s="2">
        <v>88.8</v>
      </c>
      <c r="G78" s="2">
        <v>88.8</v>
      </c>
      <c r="H78" s="2">
        <v>88.8</v>
      </c>
      <c r="I78" s="372">
        <f>H78*0.2+H78</f>
        <v>106.56</v>
      </c>
      <c r="J78" s="370">
        <f>H78*1.2</f>
        <v>106.55999999999999</v>
      </c>
      <c r="K78" s="337"/>
      <c r="L78" s="361" t="s">
        <v>150</v>
      </c>
    </row>
    <row r="79" spans="1:12" ht="18" customHeight="1" x14ac:dyDescent="0.25">
      <c r="A79" s="180"/>
      <c r="B79" s="374" t="s">
        <v>6</v>
      </c>
      <c r="C79" s="120" t="s">
        <v>157</v>
      </c>
      <c r="D79" s="94" t="s">
        <v>360</v>
      </c>
      <c r="E79" s="1" t="s">
        <v>212</v>
      </c>
      <c r="F79" s="2">
        <v>347.27</v>
      </c>
      <c r="G79" s="2">
        <v>347.27</v>
      </c>
      <c r="H79" s="2">
        <v>347.27</v>
      </c>
      <c r="I79" s="372">
        <f>H79*0.2+H79</f>
        <v>416.72399999999999</v>
      </c>
      <c r="J79" s="370">
        <f>H79*1.2</f>
        <v>416.72399999999999</v>
      </c>
      <c r="K79" s="337">
        <f>H79/H79-1</f>
        <v>0</v>
      </c>
      <c r="L79" s="361" t="s">
        <v>150</v>
      </c>
    </row>
    <row r="80" spans="1:12" ht="18" customHeight="1" x14ac:dyDescent="0.25">
      <c r="A80" s="180"/>
      <c r="B80" s="374" t="s">
        <v>136</v>
      </c>
      <c r="C80" s="120" t="s">
        <v>145</v>
      </c>
      <c r="D80" s="94" t="s">
        <v>381</v>
      </c>
      <c r="E80" s="1" t="s">
        <v>212</v>
      </c>
      <c r="F80" s="2">
        <v>536.29999999999995</v>
      </c>
      <c r="G80" s="2">
        <v>536.29999999999995</v>
      </c>
      <c r="H80" s="2">
        <v>536.29999999999995</v>
      </c>
      <c r="I80" s="372">
        <f>H80*0.2+H80</f>
        <v>643.55999999999995</v>
      </c>
      <c r="J80" s="370">
        <f>H80*1.2</f>
        <v>643.55999999999995</v>
      </c>
      <c r="K80" s="337">
        <f>H80/H80-1</f>
        <v>0</v>
      </c>
      <c r="L80" s="361" t="s">
        <v>150</v>
      </c>
    </row>
    <row r="81" spans="1:12" ht="18" customHeight="1" x14ac:dyDescent="0.25">
      <c r="A81" s="180"/>
      <c r="B81" s="374" t="s">
        <v>444</v>
      </c>
      <c r="C81" s="120" t="s">
        <v>145</v>
      </c>
      <c r="D81" s="94" t="s">
        <v>381</v>
      </c>
      <c r="E81" s="1" t="s">
        <v>212</v>
      </c>
      <c r="F81" s="2">
        <v>134.1</v>
      </c>
      <c r="G81" s="2">
        <v>134.1</v>
      </c>
      <c r="H81" s="2">
        <v>134.1</v>
      </c>
      <c r="I81" s="372">
        <f>H81*0.2+H81</f>
        <v>160.91999999999999</v>
      </c>
      <c r="J81" s="370">
        <f>H81*1.2</f>
        <v>160.91999999999999</v>
      </c>
      <c r="K81" s="337">
        <f>H81/H81-1</f>
        <v>0</v>
      </c>
      <c r="L81" s="361" t="s">
        <v>150</v>
      </c>
    </row>
    <row r="82" spans="1:12" ht="18" customHeight="1" x14ac:dyDescent="0.25">
      <c r="A82" s="179">
        <v>4</v>
      </c>
      <c r="B82" s="185" t="s">
        <v>65</v>
      </c>
      <c r="C82" s="170"/>
      <c r="D82" s="111"/>
      <c r="E82" s="58"/>
      <c r="F82" s="162"/>
      <c r="G82" s="162"/>
      <c r="H82" s="162"/>
      <c r="I82" s="203"/>
      <c r="J82" s="156"/>
      <c r="K82" s="163"/>
      <c r="L82" s="403"/>
    </row>
    <row r="83" spans="1:12" ht="18" customHeight="1" x14ac:dyDescent="0.25">
      <c r="A83" s="180"/>
      <c r="B83" s="532" t="s">
        <v>4</v>
      </c>
      <c r="C83" s="120" t="s">
        <v>145</v>
      </c>
      <c r="D83" s="94" t="s">
        <v>372</v>
      </c>
      <c r="E83" s="1" t="s">
        <v>212</v>
      </c>
      <c r="F83" s="2">
        <v>44.69</v>
      </c>
      <c r="G83" s="2">
        <v>44.69</v>
      </c>
      <c r="H83" s="2">
        <v>44.69</v>
      </c>
      <c r="I83" s="530">
        <f>H83*0.2+H83</f>
        <v>53.628</v>
      </c>
      <c r="J83" s="531">
        <f>H83*1.2</f>
        <v>53.627999999999993</v>
      </c>
      <c r="K83" s="337">
        <f>H83/H83-1</f>
        <v>0</v>
      </c>
      <c r="L83" s="361" t="s">
        <v>150</v>
      </c>
    </row>
    <row r="84" spans="1:12" ht="18" hidden="1" customHeight="1" x14ac:dyDescent="0.25">
      <c r="A84" s="180"/>
      <c r="B84" s="532"/>
      <c r="C84" s="120" t="s">
        <v>157</v>
      </c>
      <c r="D84" s="94" t="s">
        <v>374</v>
      </c>
      <c r="E84" s="1" t="s">
        <v>212</v>
      </c>
      <c r="F84" s="2">
        <v>232.5</v>
      </c>
      <c r="G84" s="2">
        <v>232.5</v>
      </c>
      <c r="H84" s="2">
        <v>232.5</v>
      </c>
      <c r="I84" s="530"/>
      <c r="J84" s="531"/>
      <c r="K84" s="337">
        <f>H84/H83-1</f>
        <v>4.2025061535019024</v>
      </c>
      <c r="L84" s="361" t="s">
        <v>151</v>
      </c>
    </row>
    <row r="85" spans="1:12" ht="18" customHeight="1" x14ac:dyDescent="0.25">
      <c r="A85" s="180"/>
      <c r="B85" s="532" t="s">
        <v>134</v>
      </c>
      <c r="C85" s="120" t="s">
        <v>152</v>
      </c>
      <c r="D85" s="94" t="s">
        <v>373</v>
      </c>
      <c r="E85" s="1" t="s">
        <v>212</v>
      </c>
      <c r="F85" s="2">
        <v>141</v>
      </c>
      <c r="G85" s="2">
        <v>141</v>
      </c>
      <c r="H85" s="2">
        <v>141</v>
      </c>
      <c r="I85" s="530">
        <f>H85*0.2+H85</f>
        <v>169.2</v>
      </c>
      <c r="J85" s="531">
        <f>H85*1.2</f>
        <v>169.2</v>
      </c>
      <c r="K85" s="337">
        <f>H85/H85-1</f>
        <v>0</v>
      </c>
      <c r="L85" s="359" t="s">
        <v>150</v>
      </c>
    </row>
    <row r="86" spans="1:12" ht="18" customHeight="1" x14ac:dyDescent="0.25">
      <c r="A86" s="180"/>
      <c r="B86" s="532"/>
      <c r="C86" s="120" t="s">
        <v>145</v>
      </c>
      <c r="D86" s="94" t="s">
        <v>372</v>
      </c>
      <c r="E86" s="1" t="s">
        <v>212</v>
      </c>
      <c r="F86" s="2">
        <v>163.88</v>
      </c>
      <c r="G86" s="2">
        <v>163.88</v>
      </c>
      <c r="H86" s="2">
        <v>163.88</v>
      </c>
      <c r="I86" s="530"/>
      <c r="J86" s="531"/>
      <c r="K86" s="337">
        <f>H86/H85-1</f>
        <v>0.16226950354609926</v>
      </c>
      <c r="L86" s="359" t="s">
        <v>155</v>
      </c>
    </row>
    <row r="87" spans="1:12" ht="18" customHeight="1" x14ac:dyDescent="0.25">
      <c r="A87" s="180"/>
      <c r="B87" s="532" t="s">
        <v>135</v>
      </c>
      <c r="C87" s="120" t="s">
        <v>152</v>
      </c>
      <c r="D87" s="94" t="s">
        <v>373</v>
      </c>
      <c r="E87" s="1" t="s">
        <v>212</v>
      </c>
      <c r="F87" s="2">
        <v>348</v>
      </c>
      <c r="G87" s="2">
        <v>348</v>
      </c>
      <c r="H87" s="2">
        <v>348</v>
      </c>
      <c r="I87" s="530">
        <f>H87*0.2+H87</f>
        <v>417.6</v>
      </c>
      <c r="J87" s="531">
        <f>H87*1.2</f>
        <v>417.59999999999997</v>
      </c>
      <c r="K87" s="337">
        <f>H87/H87-1</f>
        <v>0</v>
      </c>
      <c r="L87" s="361" t="s">
        <v>150</v>
      </c>
    </row>
    <row r="88" spans="1:12" ht="18" hidden="1" customHeight="1" x14ac:dyDescent="0.25">
      <c r="A88" s="180"/>
      <c r="B88" s="532"/>
      <c r="C88" s="120" t="s">
        <v>157</v>
      </c>
      <c r="D88" s="94" t="s">
        <v>374</v>
      </c>
      <c r="E88" s="1" t="s">
        <v>212</v>
      </c>
      <c r="F88" s="2">
        <v>1122.26</v>
      </c>
      <c r="G88" s="2">
        <v>1122.26</v>
      </c>
      <c r="H88" s="2">
        <v>1122.26</v>
      </c>
      <c r="I88" s="530"/>
      <c r="J88" s="531"/>
      <c r="K88" s="337">
        <f>H88/H87-1</f>
        <v>2.2248850574712642</v>
      </c>
      <c r="L88" s="361" t="s">
        <v>151</v>
      </c>
    </row>
    <row r="89" spans="1:12" ht="18" customHeight="1" x14ac:dyDescent="0.25">
      <c r="A89" s="179">
        <v>5</v>
      </c>
      <c r="B89" s="185" t="s">
        <v>66</v>
      </c>
      <c r="C89" s="170"/>
      <c r="D89" s="111"/>
      <c r="E89" s="58"/>
      <c r="F89" s="162"/>
      <c r="G89" s="162"/>
      <c r="H89" s="162"/>
      <c r="I89" s="203"/>
      <c r="J89" s="156"/>
      <c r="K89" s="163"/>
      <c r="L89" s="403"/>
    </row>
    <row r="90" spans="1:12" ht="18.75" customHeight="1" x14ac:dyDescent="0.25">
      <c r="A90" s="180"/>
      <c r="B90" s="532" t="s">
        <v>4</v>
      </c>
      <c r="C90" s="120" t="s">
        <v>152</v>
      </c>
      <c r="D90" s="94" t="s">
        <v>385</v>
      </c>
      <c r="E90" s="1" t="s">
        <v>212</v>
      </c>
      <c r="F90" s="2">
        <v>12.25</v>
      </c>
      <c r="G90" s="2">
        <v>12.25</v>
      </c>
      <c r="H90" s="2">
        <v>12.25</v>
      </c>
      <c r="I90" s="530">
        <f>F90*0.2+F90</f>
        <v>14.7</v>
      </c>
      <c r="J90" s="531">
        <f>H90*1.2</f>
        <v>14.7</v>
      </c>
      <c r="K90" s="337">
        <f>H90/H90-1</f>
        <v>0</v>
      </c>
      <c r="L90" s="361" t="s">
        <v>150</v>
      </c>
    </row>
    <row r="91" spans="1:12" ht="18" hidden="1" customHeight="1" x14ac:dyDescent="0.25">
      <c r="A91" s="180"/>
      <c r="B91" s="532"/>
      <c r="C91" s="120" t="s">
        <v>145</v>
      </c>
      <c r="D91" s="94" t="s">
        <v>382</v>
      </c>
      <c r="E91" s="1" t="s">
        <v>149</v>
      </c>
      <c r="F91" s="2">
        <v>48.68</v>
      </c>
      <c r="G91" s="2">
        <v>48.68</v>
      </c>
      <c r="H91" s="2">
        <v>48.68</v>
      </c>
      <c r="I91" s="530"/>
      <c r="J91" s="531"/>
      <c r="K91" s="337">
        <f>F91/F90-1</f>
        <v>2.9738775510204083</v>
      </c>
      <c r="L91" s="359" t="s">
        <v>151</v>
      </c>
    </row>
    <row r="92" spans="1:12" ht="18" hidden="1" customHeight="1" x14ac:dyDescent="0.25">
      <c r="A92" s="180"/>
      <c r="B92" s="532"/>
      <c r="C92" s="120" t="s">
        <v>157</v>
      </c>
      <c r="D92" s="94" t="s">
        <v>360</v>
      </c>
      <c r="E92" s="1" t="s">
        <v>212</v>
      </c>
      <c r="F92" s="2">
        <v>77.11</v>
      </c>
      <c r="G92" s="2">
        <v>77.11</v>
      </c>
      <c r="H92" s="2">
        <v>77.11</v>
      </c>
      <c r="I92" s="530"/>
      <c r="J92" s="531"/>
      <c r="K92" s="337">
        <f>F92/F90-1</f>
        <v>5.2946938775510199</v>
      </c>
      <c r="L92" s="361" t="s">
        <v>151</v>
      </c>
    </row>
    <row r="93" spans="1:12" ht="18" customHeight="1" x14ac:dyDescent="0.25">
      <c r="A93" s="180"/>
      <c r="B93" s="532" t="s">
        <v>134</v>
      </c>
      <c r="C93" s="120" t="s">
        <v>152</v>
      </c>
      <c r="D93" s="94" t="s">
        <v>384</v>
      </c>
      <c r="E93" s="1" t="s">
        <v>212</v>
      </c>
      <c r="F93" s="2">
        <v>37.25</v>
      </c>
      <c r="G93" s="2">
        <v>37.25</v>
      </c>
      <c r="H93" s="2">
        <v>37.25</v>
      </c>
      <c r="I93" s="452">
        <f>H93*0.2+H93</f>
        <v>44.7</v>
      </c>
      <c r="J93" s="453">
        <f>H93*1.2</f>
        <v>44.699999999999996</v>
      </c>
      <c r="K93" s="337">
        <f>H93/H93-1</f>
        <v>0</v>
      </c>
      <c r="L93" s="361" t="s">
        <v>150</v>
      </c>
    </row>
    <row r="94" spans="1:12" ht="18" customHeight="1" x14ac:dyDescent="0.25">
      <c r="A94" s="180"/>
      <c r="B94" s="532"/>
      <c r="C94" s="189" t="s">
        <v>443</v>
      </c>
      <c r="D94" s="94"/>
      <c r="E94" s="1"/>
      <c r="F94" s="2"/>
      <c r="G94" s="2"/>
      <c r="H94" s="2"/>
      <c r="I94" s="345"/>
      <c r="J94" s="346"/>
      <c r="K94" s="337"/>
      <c r="L94" s="361"/>
    </row>
    <row r="95" spans="1:12" ht="18" customHeight="1" x14ac:dyDescent="0.25">
      <c r="A95" s="180"/>
      <c r="B95" s="532"/>
      <c r="C95" s="120" t="s">
        <v>152</v>
      </c>
      <c r="D95" s="94" t="s">
        <v>383</v>
      </c>
      <c r="E95" s="1" t="s">
        <v>212</v>
      </c>
      <c r="F95" s="2">
        <v>155.35</v>
      </c>
      <c r="G95" s="2">
        <v>155.35</v>
      </c>
      <c r="H95" s="2">
        <v>155.35</v>
      </c>
      <c r="I95" s="530">
        <f>H95*0.2+H95</f>
        <v>186.42</v>
      </c>
      <c r="J95" s="531">
        <f>H95*1.2</f>
        <v>186.42</v>
      </c>
      <c r="K95" s="337">
        <f>H95/H95-1</f>
        <v>0</v>
      </c>
      <c r="L95" s="361" t="s">
        <v>150</v>
      </c>
    </row>
    <row r="96" spans="1:12" ht="18" customHeight="1" x14ac:dyDescent="0.25">
      <c r="A96" s="180"/>
      <c r="B96" s="532"/>
      <c r="C96" s="120" t="s">
        <v>145</v>
      </c>
      <c r="D96" s="94" t="s">
        <v>382</v>
      </c>
      <c r="E96" s="1" t="s">
        <v>149</v>
      </c>
      <c r="F96" s="2">
        <v>155.76</v>
      </c>
      <c r="G96" s="2">
        <v>155.76</v>
      </c>
      <c r="H96" s="2">
        <v>155.76</v>
      </c>
      <c r="I96" s="530"/>
      <c r="J96" s="531"/>
      <c r="K96" s="337">
        <f>H96/H95-1</f>
        <v>2.6392018023817521E-3</v>
      </c>
      <c r="L96" s="359" t="s">
        <v>155</v>
      </c>
    </row>
    <row r="97" spans="1:12" ht="18" customHeight="1" x14ac:dyDescent="0.25">
      <c r="A97" s="180"/>
      <c r="B97" s="374" t="s">
        <v>135</v>
      </c>
      <c r="C97" s="120" t="s">
        <v>157</v>
      </c>
      <c r="D97" s="94" t="s">
        <v>360</v>
      </c>
      <c r="E97" s="1" t="s">
        <v>212</v>
      </c>
      <c r="F97" s="2">
        <v>347.27</v>
      </c>
      <c r="G97" s="2">
        <v>347.27</v>
      </c>
      <c r="H97" s="2">
        <v>347.27</v>
      </c>
      <c r="I97" s="372">
        <f>H97*0.2+H97</f>
        <v>416.72399999999999</v>
      </c>
      <c r="J97" s="370">
        <f>H97*1.2</f>
        <v>416.72399999999999</v>
      </c>
      <c r="K97" s="337">
        <f>H97/H97-1</f>
        <v>0</v>
      </c>
      <c r="L97" s="361" t="s">
        <v>150</v>
      </c>
    </row>
    <row r="98" spans="1:12" ht="44.25" customHeight="1" x14ac:dyDescent="0.25">
      <c r="A98" s="184"/>
      <c r="B98" s="176" t="s">
        <v>429</v>
      </c>
      <c r="C98" s="356" t="s">
        <v>146</v>
      </c>
      <c r="D98" s="178" t="s">
        <v>310</v>
      </c>
      <c r="E98" s="339" t="s">
        <v>2</v>
      </c>
      <c r="F98" s="127" t="s">
        <v>3</v>
      </c>
      <c r="G98" s="127" t="s">
        <v>141</v>
      </c>
      <c r="H98" s="171" t="s">
        <v>142</v>
      </c>
      <c r="I98" s="205" t="s">
        <v>549</v>
      </c>
      <c r="J98" s="341" t="s">
        <v>583</v>
      </c>
      <c r="K98" s="116" t="s">
        <v>139</v>
      </c>
      <c r="L98" s="153" t="s">
        <v>143</v>
      </c>
    </row>
    <row r="99" spans="1:12" ht="18" customHeight="1" x14ac:dyDescent="0.25">
      <c r="A99" s="179">
        <v>1</v>
      </c>
      <c r="B99" s="185" t="s">
        <v>62</v>
      </c>
      <c r="C99" s="170"/>
      <c r="D99" s="111"/>
      <c r="E99" s="58"/>
      <c r="F99" s="173"/>
      <c r="G99" s="173"/>
      <c r="H99" s="174"/>
      <c r="I99" s="205"/>
      <c r="J99" s="341"/>
      <c r="K99" s="116"/>
      <c r="L99" s="400"/>
    </row>
    <row r="100" spans="1:12" ht="18" customHeight="1" x14ac:dyDescent="0.25">
      <c r="A100" s="183"/>
      <c r="B100" s="532" t="s">
        <v>4</v>
      </c>
      <c r="C100" s="166" t="s">
        <v>152</v>
      </c>
      <c r="D100" s="118" t="s">
        <v>356</v>
      </c>
      <c r="E100" s="62" t="s">
        <v>149</v>
      </c>
      <c r="F100" s="132">
        <v>12.25</v>
      </c>
      <c r="G100" s="132">
        <v>12.25</v>
      </c>
      <c r="H100" s="132">
        <v>12.25</v>
      </c>
      <c r="I100" s="350">
        <f>H100*0.2+H100</f>
        <v>14.7</v>
      </c>
      <c r="J100" s="351">
        <f>H100*1.2</f>
        <v>14.7</v>
      </c>
      <c r="K100" s="172">
        <f>H100/H100-1</f>
        <v>0</v>
      </c>
      <c r="L100" s="401" t="s">
        <v>150</v>
      </c>
    </row>
    <row r="101" spans="1:12" ht="18" customHeight="1" x14ac:dyDescent="0.25">
      <c r="A101" s="183"/>
      <c r="B101" s="532"/>
      <c r="C101" s="191" t="s">
        <v>443</v>
      </c>
      <c r="D101" s="118"/>
      <c r="E101" s="62"/>
      <c r="F101" s="132"/>
      <c r="G101" s="132"/>
      <c r="H101" s="132"/>
      <c r="I101" s="206"/>
      <c r="J101" s="351"/>
      <c r="K101" s="172"/>
      <c r="L101" s="401"/>
    </row>
    <row r="102" spans="1:12" ht="18" customHeight="1" x14ac:dyDescent="0.25">
      <c r="A102" s="183"/>
      <c r="B102" s="532"/>
      <c r="C102" s="166" t="s">
        <v>311</v>
      </c>
      <c r="D102" s="118" t="s">
        <v>376</v>
      </c>
      <c r="E102" s="62" t="s">
        <v>149</v>
      </c>
      <c r="F102" s="132">
        <v>29.68</v>
      </c>
      <c r="G102" s="132">
        <v>29.68</v>
      </c>
      <c r="H102" s="132">
        <v>29.68</v>
      </c>
      <c r="I102" s="535">
        <f>H102*0.2+H102</f>
        <v>35.616</v>
      </c>
      <c r="J102" s="536">
        <f>H102*1.2</f>
        <v>35.616</v>
      </c>
      <c r="K102" s="172">
        <f>H102/H102-1</f>
        <v>0</v>
      </c>
      <c r="L102" s="401" t="s">
        <v>150</v>
      </c>
    </row>
    <row r="103" spans="1:12" ht="18" hidden="1" customHeight="1" x14ac:dyDescent="0.25">
      <c r="A103" s="183"/>
      <c r="B103" s="532"/>
      <c r="C103" s="166"/>
      <c r="D103" s="118"/>
      <c r="E103" s="62"/>
      <c r="F103" s="132"/>
      <c r="G103" s="132"/>
      <c r="H103" s="132"/>
      <c r="I103" s="535"/>
      <c r="J103" s="536"/>
      <c r="K103" s="172"/>
      <c r="L103" s="401"/>
    </row>
    <row r="104" spans="1:12" ht="18" customHeight="1" x14ac:dyDescent="0.25">
      <c r="A104" s="183"/>
      <c r="B104" s="532" t="s">
        <v>134</v>
      </c>
      <c r="C104" s="166" t="s">
        <v>152</v>
      </c>
      <c r="D104" s="118" t="s">
        <v>356</v>
      </c>
      <c r="E104" s="62" t="s">
        <v>149</v>
      </c>
      <c r="F104" s="132">
        <v>40</v>
      </c>
      <c r="G104" s="132">
        <v>40</v>
      </c>
      <c r="H104" s="132">
        <v>40</v>
      </c>
      <c r="I104" s="535">
        <f>H104*0.2+H104</f>
        <v>48</v>
      </c>
      <c r="J104" s="536">
        <f>H104*1.2</f>
        <v>48</v>
      </c>
      <c r="K104" s="172">
        <f>H104/H104-1</f>
        <v>0</v>
      </c>
      <c r="L104" s="401" t="s">
        <v>150</v>
      </c>
    </row>
    <row r="105" spans="1:12" ht="18" hidden="1" customHeight="1" x14ac:dyDescent="0.25">
      <c r="A105" s="183"/>
      <c r="B105" s="532"/>
      <c r="C105" s="166" t="s">
        <v>157</v>
      </c>
      <c r="D105" s="118" t="s">
        <v>360</v>
      </c>
      <c r="E105" s="62" t="s">
        <v>149</v>
      </c>
      <c r="F105" s="132">
        <v>77.11</v>
      </c>
      <c r="G105" s="132">
        <v>77.11</v>
      </c>
      <c r="H105" s="132">
        <v>77.11</v>
      </c>
      <c r="I105" s="535"/>
      <c r="J105" s="536"/>
      <c r="K105" s="172">
        <f>H105/H104-1</f>
        <v>0.92775000000000007</v>
      </c>
      <c r="L105" s="401" t="s">
        <v>151</v>
      </c>
    </row>
    <row r="106" spans="1:12" ht="18" customHeight="1" x14ac:dyDescent="0.25">
      <c r="A106" s="183"/>
      <c r="B106" s="532"/>
      <c r="C106" s="191" t="s">
        <v>443</v>
      </c>
      <c r="D106" s="118"/>
      <c r="E106" s="62"/>
      <c r="F106" s="132"/>
      <c r="G106" s="132"/>
      <c r="H106" s="132"/>
      <c r="I106" s="206"/>
      <c r="J106" s="351"/>
      <c r="K106" s="172"/>
      <c r="L106" s="401"/>
    </row>
    <row r="107" spans="1:12" ht="18" customHeight="1" x14ac:dyDescent="0.25">
      <c r="A107" s="183"/>
      <c r="B107" s="532"/>
      <c r="C107" s="166" t="s">
        <v>152</v>
      </c>
      <c r="D107" s="118" t="s">
        <v>585</v>
      </c>
      <c r="E107" s="62" t="s">
        <v>149</v>
      </c>
      <c r="F107" s="132">
        <v>88.8</v>
      </c>
      <c r="G107" s="132">
        <v>88.8</v>
      </c>
      <c r="H107" s="132">
        <v>88.8</v>
      </c>
      <c r="I107" s="535">
        <f>H107*0.2+H107</f>
        <v>106.56</v>
      </c>
      <c r="J107" s="536">
        <f>H107*1.2</f>
        <v>106.55999999999999</v>
      </c>
      <c r="K107" s="172">
        <f>H107/H107-1</f>
        <v>0</v>
      </c>
      <c r="L107" s="401" t="s">
        <v>150</v>
      </c>
    </row>
    <row r="108" spans="1:12" ht="18" customHeight="1" x14ac:dyDescent="0.25">
      <c r="A108" s="183"/>
      <c r="B108" s="532"/>
      <c r="C108" s="166" t="s">
        <v>311</v>
      </c>
      <c r="D108" s="118" t="s">
        <v>376</v>
      </c>
      <c r="E108" s="62" t="s">
        <v>149</v>
      </c>
      <c r="F108" s="132">
        <v>94.97</v>
      </c>
      <c r="G108" s="132">
        <v>94.97</v>
      </c>
      <c r="H108" s="132">
        <v>94.97</v>
      </c>
      <c r="I108" s="535"/>
      <c r="J108" s="536"/>
      <c r="K108" s="172">
        <f>H108/H107-1</f>
        <v>6.9481981981982077E-2</v>
      </c>
      <c r="L108" s="401" t="s">
        <v>155</v>
      </c>
    </row>
    <row r="109" spans="1:12" ht="18" customHeight="1" x14ac:dyDescent="0.25">
      <c r="A109" s="183"/>
      <c r="B109" s="374" t="s">
        <v>136</v>
      </c>
      <c r="C109" s="166" t="s">
        <v>157</v>
      </c>
      <c r="D109" s="118" t="s">
        <v>360</v>
      </c>
      <c r="E109" s="62" t="s">
        <v>149</v>
      </c>
      <c r="F109" s="132">
        <v>347.27</v>
      </c>
      <c r="G109" s="132">
        <v>347.27</v>
      </c>
      <c r="H109" s="132">
        <v>347.27</v>
      </c>
      <c r="I109" s="377">
        <f>H109*0.2+H109</f>
        <v>416.72399999999999</v>
      </c>
      <c r="J109" s="378">
        <f>F109*1.2</f>
        <v>416.72399999999999</v>
      </c>
      <c r="K109" s="172">
        <f>H109/H109-1</f>
        <v>0</v>
      </c>
      <c r="L109" s="401" t="s">
        <v>150</v>
      </c>
    </row>
    <row r="110" spans="1:12" ht="18" customHeight="1" x14ac:dyDescent="0.25">
      <c r="A110" s="179">
        <v>2</v>
      </c>
      <c r="B110" s="185" t="s">
        <v>63</v>
      </c>
      <c r="C110" s="170"/>
      <c r="D110" s="111"/>
      <c r="E110" s="58"/>
      <c r="F110" s="162"/>
      <c r="G110" s="162"/>
      <c r="H110" s="162"/>
      <c r="I110" s="203"/>
      <c r="J110" s="156"/>
      <c r="K110" s="163"/>
      <c r="L110" s="403"/>
    </row>
    <row r="111" spans="1:12" ht="18" customHeight="1" x14ac:dyDescent="0.25">
      <c r="A111" s="180"/>
      <c r="B111" s="532" t="s">
        <v>4</v>
      </c>
      <c r="C111" s="120" t="s">
        <v>152</v>
      </c>
      <c r="D111" s="94" t="s">
        <v>387</v>
      </c>
      <c r="E111" s="1" t="s">
        <v>149</v>
      </c>
      <c r="F111" s="2">
        <v>12.25</v>
      </c>
      <c r="G111" s="2">
        <v>12.25</v>
      </c>
      <c r="H111" s="2">
        <v>12.25</v>
      </c>
      <c r="I111" s="530">
        <f>F111*0.2+F111</f>
        <v>14.7</v>
      </c>
      <c r="J111" s="531">
        <f>H111*1.2</f>
        <v>14.7</v>
      </c>
      <c r="K111" s="337">
        <f>H111/H111-1</f>
        <v>0</v>
      </c>
      <c r="L111" s="401" t="s">
        <v>150</v>
      </c>
    </row>
    <row r="112" spans="1:12" ht="18" hidden="1" customHeight="1" x14ac:dyDescent="0.25">
      <c r="A112" s="180"/>
      <c r="B112" s="532"/>
      <c r="C112" s="120" t="s">
        <v>311</v>
      </c>
      <c r="D112" s="94" t="s">
        <v>386</v>
      </c>
      <c r="E112" s="1" t="s">
        <v>149</v>
      </c>
      <c r="F112" s="2">
        <v>17.670000000000002</v>
      </c>
      <c r="G112" s="2">
        <v>17.670000000000002</v>
      </c>
      <c r="H112" s="2">
        <v>17.670000000000002</v>
      </c>
      <c r="I112" s="530"/>
      <c r="J112" s="531"/>
      <c r="K112" s="337">
        <f>H112/H111-1</f>
        <v>0.44244897959183693</v>
      </c>
      <c r="L112" s="401" t="s">
        <v>151</v>
      </c>
    </row>
    <row r="113" spans="1:12" ht="18" hidden="1" customHeight="1" x14ac:dyDescent="0.25">
      <c r="A113" s="180"/>
      <c r="B113" s="532"/>
      <c r="C113" s="120" t="s">
        <v>157</v>
      </c>
      <c r="D113" s="94" t="s">
        <v>364</v>
      </c>
      <c r="E113" s="1" t="s">
        <v>149</v>
      </c>
      <c r="F113" s="2">
        <v>53.46</v>
      </c>
      <c r="G113" s="2">
        <v>53.46</v>
      </c>
      <c r="H113" s="2">
        <v>53.46</v>
      </c>
      <c r="I113" s="530"/>
      <c r="J113" s="531"/>
      <c r="K113" s="337">
        <f>H113/H111-1</f>
        <v>3.3640816326530611</v>
      </c>
      <c r="L113" s="401" t="s">
        <v>151</v>
      </c>
    </row>
    <row r="114" spans="1:12" ht="18" customHeight="1" x14ac:dyDescent="0.25">
      <c r="A114" s="180"/>
      <c r="B114" s="532" t="s">
        <v>134</v>
      </c>
      <c r="C114" s="120" t="s">
        <v>152</v>
      </c>
      <c r="D114" s="94" t="s">
        <v>387</v>
      </c>
      <c r="E114" s="1" t="s">
        <v>149</v>
      </c>
      <c r="F114" s="2">
        <v>37.25</v>
      </c>
      <c r="G114" s="2">
        <v>37.25</v>
      </c>
      <c r="H114" s="2">
        <v>37.25</v>
      </c>
      <c r="I114" s="530">
        <f>H114*0.2+H114</f>
        <v>44.7</v>
      </c>
      <c r="J114" s="531">
        <f>F114*1.2</f>
        <v>44.699999999999996</v>
      </c>
      <c r="K114" s="337">
        <f>H114/H114-1</f>
        <v>0</v>
      </c>
      <c r="L114" s="359" t="s">
        <v>150</v>
      </c>
    </row>
    <row r="115" spans="1:12" ht="18" hidden="1" customHeight="1" x14ac:dyDescent="0.25">
      <c r="A115" s="180"/>
      <c r="B115" s="532"/>
      <c r="C115" s="120" t="s">
        <v>311</v>
      </c>
      <c r="D115" s="94" t="s">
        <v>386</v>
      </c>
      <c r="E115" s="1" t="s">
        <v>149</v>
      </c>
      <c r="F115" s="2">
        <v>56.54</v>
      </c>
      <c r="G115" s="2">
        <v>56.54</v>
      </c>
      <c r="H115" s="2">
        <v>56.54</v>
      </c>
      <c r="I115" s="530"/>
      <c r="J115" s="531"/>
      <c r="K115" s="337">
        <f>H115/H114-1</f>
        <v>0.51785234899328847</v>
      </c>
      <c r="L115" s="359" t="s">
        <v>151</v>
      </c>
    </row>
    <row r="116" spans="1:12" ht="18" customHeight="1" x14ac:dyDescent="0.25">
      <c r="A116" s="180"/>
      <c r="B116" s="532"/>
      <c r="C116" s="189" t="s">
        <v>443</v>
      </c>
      <c r="D116" s="94"/>
      <c r="E116" s="1"/>
      <c r="F116" s="2"/>
      <c r="G116" s="2"/>
      <c r="H116" s="2"/>
      <c r="I116" s="202"/>
      <c r="J116" s="346"/>
      <c r="K116" s="337"/>
      <c r="L116" s="361"/>
    </row>
    <row r="117" spans="1:12" ht="18" customHeight="1" x14ac:dyDescent="0.25">
      <c r="A117" s="180"/>
      <c r="B117" s="532"/>
      <c r="C117" s="120" t="s">
        <v>152</v>
      </c>
      <c r="D117" s="94" t="s">
        <v>586</v>
      </c>
      <c r="E117" s="1" t="s">
        <v>149</v>
      </c>
      <c r="F117" s="2">
        <v>162.30000000000001</v>
      </c>
      <c r="G117" s="2">
        <v>162.30000000000001</v>
      </c>
      <c r="H117" s="2">
        <v>162.30000000000001</v>
      </c>
      <c r="I117" s="530">
        <f>H117*0.2+H117</f>
        <v>194.76000000000002</v>
      </c>
      <c r="J117" s="531">
        <f>H117*1.2</f>
        <v>194.76000000000002</v>
      </c>
      <c r="K117" s="337">
        <f>H117/H117-1</f>
        <v>0</v>
      </c>
      <c r="L117" s="359" t="s">
        <v>150</v>
      </c>
    </row>
    <row r="118" spans="1:12" ht="18" customHeight="1" x14ac:dyDescent="0.25">
      <c r="A118" s="180"/>
      <c r="B118" s="532"/>
      <c r="C118" s="120" t="s">
        <v>157</v>
      </c>
      <c r="D118" s="94" t="s">
        <v>364</v>
      </c>
      <c r="E118" s="1" t="s">
        <v>149</v>
      </c>
      <c r="F118" s="2">
        <v>178.05</v>
      </c>
      <c r="G118" s="2">
        <v>178.05</v>
      </c>
      <c r="H118" s="2">
        <v>178.05</v>
      </c>
      <c r="I118" s="530"/>
      <c r="J118" s="531"/>
      <c r="K118" s="337">
        <f>H118/H117-1</f>
        <v>9.7042513863216273E-2</v>
      </c>
      <c r="L118" s="359" t="s">
        <v>155</v>
      </c>
    </row>
    <row r="119" spans="1:12" ht="18" customHeight="1" x14ac:dyDescent="0.25">
      <c r="A119" s="179">
        <v>3</v>
      </c>
      <c r="B119" s="185" t="s">
        <v>64</v>
      </c>
      <c r="C119" s="170"/>
      <c r="D119" s="111"/>
      <c r="E119" s="58"/>
      <c r="F119" s="162"/>
      <c r="G119" s="162"/>
      <c r="H119" s="162"/>
      <c r="I119" s="203"/>
      <c r="J119" s="156"/>
      <c r="K119" s="163"/>
      <c r="L119" s="403"/>
    </row>
    <row r="120" spans="1:12" ht="18" customHeight="1" x14ac:dyDescent="0.25">
      <c r="A120" s="180"/>
      <c r="B120" s="532" t="s">
        <v>4</v>
      </c>
      <c r="C120" s="120" t="s">
        <v>152</v>
      </c>
      <c r="D120" s="94" t="s">
        <v>388</v>
      </c>
      <c r="E120" s="1" t="s">
        <v>149</v>
      </c>
      <c r="F120" s="2">
        <v>15</v>
      </c>
      <c r="G120" s="2">
        <v>15</v>
      </c>
      <c r="H120" s="2">
        <v>15</v>
      </c>
      <c r="I120" s="530">
        <f>H120*0.2+H120</f>
        <v>18</v>
      </c>
      <c r="J120" s="531">
        <f>F120*1.2</f>
        <v>18</v>
      </c>
      <c r="K120" s="337">
        <f>H120/H120-1</f>
        <v>0</v>
      </c>
      <c r="L120" s="359" t="s">
        <v>150</v>
      </c>
    </row>
    <row r="121" spans="1:12" ht="18" hidden="1" customHeight="1" x14ac:dyDescent="0.25">
      <c r="A121" s="180"/>
      <c r="B121" s="532"/>
      <c r="C121" s="120" t="s">
        <v>311</v>
      </c>
      <c r="D121" s="94" t="s">
        <v>380</v>
      </c>
      <c r="E121" s="1" t="s">
        <v>149</v>
      </c>
      <c r="F121" s="2">
        <v>32.06</v>
      </c>
      <c r="G121" s="2">
        <v>32.06</v>
      </c>
      <c r="H121" s="2">
        <v>32.06</v>
      </c>
      <c r="I121" s="530"/>
      <c r="J121" s="531"/>
      <c r="K121" s="337">
        <f>H121/H120-1</f>
        <v>1.1373333333333333</v>
      </c>
      <c r="L121" s="359" t="s">
        <v>151</v>
      </c>
    </row>
    <row r="122" spans="1:12" ht="18" customHeight="1" x14ac:dyDescent="0.25">
      <c r="A122" s="180"/>
      <c r="B122" s="532" t="s">
        <v>5</v>
      </c>
      <c r="C122" s="120" t="s">
        <v>152</v>
      </c>
      <c r="D122" s="94" t="s">
        <v>388</v>
      </c>
      <c r="E122" s="1" t="s">
        <v>149</v>
      </c>
      <c r="F122" s="2">
        <v>48.1</v>
      </c>
      <c r="G122" s="2">
        <v>48.1</v>
      </c>
      <c r="H122" s="2">
        <v>48.1</v>
      </c>
      <c r="I122" s="530">
        <f>H122*0.2+H122</f>
        <v>57.72</v>
      </c>
      <c r="J122" s="531">
        <f>F122*1.2</f>
        <v>57.72</v>
      </c>
      <c r="K122" s="337">
        <f>H122/H122-1</f>
        <v>0</v>
      </c>
      <c r="L122" s="359" t="s">
        <v>150</v>
      </c>
    </row>
    <row r="123" spans="1:12" ht="18" hidden="1" customHeight="1" x14ac:dyDescent="0.25">
      <c r="A123" s="180"/>
      <c r="B123" s="532"/>
      <c r="C123" s="120" t="s">
        <v>157</v>
      </c>
      <c r="D123" s="94" t="s">
        <v>360</v>
      </c>
      <c r="E123" s="1" t="s">
        <v>149</v>
      </c>
      <c r="F123" s="2">
        <v>77.11</v>
      </c>
      <c r="G123" s="2">
        <v>77.11</v>
      </c>
      <c r="H123" s="2">
        <v>77.11</v>
      </c>
      <c r="I123" s="530"/>
      <c r="J123" s="531"/>
      <c r="K123" s="337">
        <f>H123/H122-1</f>
        <v>0.60311850311850312</v>
      </c>
      <c r="L123" s="359" t="s">
        <v>151</v>
      </c>
    </row>
    <row r="124" spans="1:12" ht="18" customHeight="1" x14ac:dyDescent="0.25">
      <c r="A124" s="180"/>
      <c r="B124" s="532"/>
      <c r="C124" s="189" t="s">
        <v>443</v>
      </c>
      <c r="D124" s="94"/>
      <c r="E124" s="1"/>
      <c r="F124" s="2"/>
      <c r="G124" s="2"/>
      <c r="H124" s="2"/>
      <c r="I124" s="202"/>
      <c r="J124" s="346"/>
      <c r="K124" s="337"/>
      <c r="L124" s="361"/>
    </row>
    <row r="125" spans="1:12" ht="18" customHeight="1" x14ac:dyDescent="0.25">
      <c r="A125" s="180"/>
      <c r="B125" s="532"/>
      <c r="C125" s="120" t="s">
        <v>152</v>
      </c>
      <c r="D125" s="94" t="s">
        <v>587</v>
      </c>
      <c r="E125" s="1" t="s">
        <v>149</v>
      </c>
      <c r="F125" s="2">
        <v>88.8</v>
      </c>
      <c r="G125" s="2">
        <v>88.8</v>
      </c>
      <c r="H125" s="2">
        <v>88.8</v>
      </c>
      <c r="I125" s="530">
        <f>H125*0.2+H125</f>
        <v>106.56</v>
      </c>
      <c r="J125" s="531">
        <f>F125*1.2</f>
        <v>106.55999999999999</v>
      </c>
      <c r="K125" s="337">
        <f>H125/H125-1</f>
        <v>0</v>
      </c>
      <c r="L125" s="359" t="s">
        <v>150</v>
      </c>
    </row>
    <row r="126" spans="1:12" ht="18" customHeight="1" x14ac:dyDescent="0.25">
      <c r="A126" s="180"/>
      <c r="B126" s="532"/>
      <c r="C126" s="120" t="s">
        <v>311</v>
      </c>
      <c r="D126" s="94" t="s">
        <v>380</v>
      </c>
      <c r="E126" s="1" t="s">
        <v>149</v>
      </c>
      <c r="F126" s="2">
        <v>102.57</v>
      </c>
      <c r="G126" s="2">
        <v>102.57</v>
      </c>
      <c r="H126" s="2">
        <v>102.57</v>
      </c>
      <c r="I126" s="530"/>
      <c r="J126" s="531"/>
      <c r="K126" s="337">
        <f>H126/H125-1</f>
        <v>0.15506756756756745</v>
      </c>
      <c r="L126" s="359" t="s">
        <v>155</v>
      </c>
    </row>
    <row r="127" spans="1:12" ht="18" customHeight="1" x14ac:dyDescent="0.25">
      <c r="A127" s="180"/>
      <c r="B127" s="532" t="s">
        <v>7</v>
      </c>
      <c r="C127" s="120" t="s">
        <v>157</v>
      </c>
      <c r="D127" s="94" t="s">
        <v>360</v>
      </c>
      <c r="E127" s="1" t="s">
        <v>149</v>
      </c>
      <c r="F127" s="2">
        <v>347.27</v>
      </c>
      <c r="G127" s="2">
        <v>347.27</v>
      </c>
      <c r="H127" s="2">
        <v>347.27</v>
      </c>
      <c r="I127" s="530">
        <f>H127*0.2+H127</f>
        <v>416.72399999999999</v>
      </c>
      <c r="J127" s="531">
        <f>F127*1.2</f>
        <v>416.72399999999999</v>
      </c>
      <c r="K127" s="337">
        <f>H127/H127-1</f>
        <v>0</v>
      </c>
      <c r="L127" s="359" t="s">
        <v>150</v>
      </c>
    </row>
    <row r="128" spans="1:12" ht="18" hidden="1" customHeight="1" x14ac:dyDescent="0.25">
      <c r="A128" s="180"/>
      <c r="B128" s="532"/>
      <c r="C128" s="120" t="s">
        <v>311</v>
      </c>
      <c r="D128" s="94" t="s">
        <v>389</v>
      </c>
      <c r="E128" s="1" t="s">
        <v>149</v>
      </c>
      <c r="F128" s="2">
        <v>536.29999999999995</v>
      </c>
      <c r="G128" s="2">
        <v>536.29999999999995</v>
      </c>
      <c r="H128" s="2">
        <v>536.29999999999995</v>
      </c>
      <c r="I128" s="530"/>
      <c r="J128" s="531"/>
      <c r="K128" s="337">
        <f>H128/H127-1</f>
        <v>0.54433149998560193</v>
      </c>
      <c r="L128" s="359" t="s">
        <v>151</v>
      </c>
    </row>
    <row r="129" spans="1:12" ht="18" customHeight="1" x14ac:dyDescent="0.25">
      <c r="A129" s="180"/>
      <c r="B129" s="374" t="s">
        <v>390</v>
      </c>
      <c r="C129" s="120" t="s">
        <v>311</v>
      </c>
      <c r="D129" s="94" t="s">
        <v>389</v>
      </c>
      <c r="E129" s="1" t="s">
        <v>149</v>
      </c>
      <c r="F129" s="2">
        <v>134.1</v>
      </c>
      <c r="G129" s="2">
        <v>134.1</v>
      </c>
      <c r="H129" s="2">
        <v>134.1</v>
      </c>
      <c r="I129" s="372">
        <f>H129*0.2+H129</f>
        <v>160.91999999999999</v>
      </c>
      <c r="J129" s="370">
        <f>F129*1.2</f>
        <v>160.91999999999999</v>
      </c>
      <c r="K129" s="337">
        <f>H129/H129-1</f>
        <v>0</v>
      </c>
      <c r="L129" s="359" t="s">
        <v>150</v>
      </c>
    </row>
    <row r="130" spans="1:12" ht="18" customHeight="1" x14ac:dyDescent="0.25">
      <c r="A130" s="179">
        <v>4</v>
      </c>
      <c r="B130" s="185" t="s">
        <v>65</v>
      </c>
      <c r="C130" s="170"/>
      <c r="D130" s="111"/>
      <c r="E130" s="58"/>
      <c r="F130" s="162"/>
      <c r="G130" s="162"/>
      <c r="H130" s="162"/>
      <c r="I130" s="203"/>
      <c r="J130" s="156"/>
      <c r="K130" s="163"/>
      <c r="L130" s="403"/>
    </row>
    <row r="131" spans="1:12" ht="18" customHeight="1" x14ac:dyDescent="0.25">
      <c r="A131" s="180"/>
      <c r="B131" s="532" t="s">
        <v>5</v>
      </c>
      <c r="C131" s="161" t="s">
        <v>152</v>
      </c>
      <c r="D131" s="94" t="s">
        <v>373</v>
      </c>
      <c r="E131" s="1" t="s">
        <v>149</v>
      </c>
      <c r="F131" s="2">
        <v>141</v>
      </c>
      <c r="G131" s="2">
        <v>141</v>
      </c>
      <c r="H131" s="2">
        <v>141</v>
      </c>
      <c r="I131" s="530">
        <f>F131*0.2+F131</f>
        <v>169.2</v>
      </c>
      <c r="J131" s="531">
        <f>F131*1.2</f>
        <v>169.2</v>
      </c>
      <c r="K131" s="337">
        <f>H131/H131-1</f>
        <v>0</v>
      </c>
      <c r="L131" s="359" t="s">
        <v>150</v>
      </c>
    </row>
    <row r="132" spans="1:12" ht="18" customHeight="1" x14ac:dyDescent="0.25">
      <c r="A132" s="180"/>
      <c r="B132" s="532"/>
      <c r="C132" s="161" t="s">
        <v>311</v>
      </c>
      <c r="D132" s="94" t="s">
        <v>372</v>
      </c>
      <c r="E132" s="1" t="s">
        <v>149</v>
      </c>
      <c r="F132" s="2">
        <v>163.88</v>
      </c>
      <c r="G132" s="2">
        <v>163.88</v>
      </c>
      <c r="H132" s="2">
        <v>163.88</v>
      </c>
      <c r="I132" s="530"/>
      <c r="J132" s="531"/>
      <c r="K132" s="337">
        <f>H132/H131-1</f>
        <v>0.16226950354609926</v>
      </c>
      <c r="L132" s="359" t="s">
        <v>155</v>
      </c>
    </row>
    <row r="133" spans="1:12" ht="18" hidden="1" customHeight="1" x14ac:dyDescent="0.25">
      <c r="A133" s="180"/>
      <c r="B133" s="532"/>
      <c r="C133" s="161" t="s">
        <v>157</v>
      </c>
      <c r="D133" s="94" t="s">
        <v>374</v>
      </c>
      <c r="E133" s="1" t="s">
        <v>149</v>
      </c>
      <c r="F133" s="2">
        <v>232.5</v>
      </c>
      <c r="G133" s="2">
        <v>232.5</v>
      </c>
      <c r="H133" s="2">
        <v>232.5</v>
      </c>
      <c r="I133" s="530"/>
      <c r="J133" s="531"/>
      <c r="K133" s="337">
        <f>H133/H131-1</f>
        <v>0.64893617021276606</v>
      </c>
      <c r="L133" s="359" t="s">
        <v>151</v>
      </c>
    </row>
    <row r="134" spans="1:12" ht="18" customHeight="1" x14ac:dyDescent="0.25">
      <c r="A134" s="180"/>
      <c r="B134" s="532" t="s">
        <v>135</v>
      </c>
      <c r="C134" s="161" t="s">
        <v>152</v>
      </c>
      <c r="D134" s="94" t="s">
        <v>373</v>
      </c>
      <c r="E134" s="1" t="s">
        <v>149</v>
      </c>
      <c r="F134" s="2">
        <v>348</v>
      </c>
      <c r="G134" s="2">
        <v>348</v>
      </c>
      <c r="H134" s="2">
        <v>348</v>
      </c>
      <c r="I134" s="530">
        <f>H134*0.2+H134</f>
        <v>417.6</v>
      </c>
      <c r="J134" s="436">
        <f>F134*1.2</f>
        <v>417.59999999999997</v>
      </c>
      <c r="K134" s="440">
        <f>H134/H134-1</f>
        <v>0</v>
      </c>
      <c r="L134" s="462" t="s">
        <v>150</v>
      </c>
    </row>
    <row r="135" spans="1:12" ht="18" customHeight="1" x14ac:dyDescent="0.25">
      <c r="A135" s="180"/>
      <c r="B135" s="532"/>
      <c r="C135" s="161"/>
      <c r="D135" s="94"/>
      <c r="E135" s="1"/>
      <c r="F135" s="2"/>
      <c r="G135" s="2"/>
      <c r="H135" s="2"/>
      <c r="I135" s="530"/>
      <c r="J135" s="436"/>
      <c r="K135" s="440"/>
      <c r="L135" s="441"/>
    </row>
    <row r="136" spans="1:12" ht="18" customHeight="1" x14ac:dyDescent="0.25">
      <c r="A136" s="180"/>
      <c r="B136" s="532" t="s">
        <v>136</v>
      </c>
      <c r="C136" s="161" t="s">
        <v>157</v>
      </c>
      <c r="D136" s="94" t="s">
        <v>374</v>
      </c>
      <c r="E136" s="1" t="s">
        <v>149</v>
      </c>
      <c r="F136" s="2">
        <v>1122.26</v>
      </c>
      <c r="G136" s="2">
        <v>1122.26</v>
      </c>
      <c r="H136" s="2">
        <v>1122.26</v>
      </c>
      <c r="I136" s="530">
        <f>H136*0.2+H136</f>
        <v>1346.712</v>
      </c>
      <c r="J136" s="436">
        <f>F136*1.2</f>
        <v>1346.712</v>
      </c>
      <c r="K136" s="440">
        <f>H136/H136-1</f>
        <v>0</v>
      </c>
      <c r="L136" s="462" t="s">
        <v>150</v>
      </c>
    </row>
    <row r="137" spans="1:12" ht="18" hidden="1" customHeight="1" x14ac:dyDescent="0.25">
      <c r="A137" s="180"/>
      <c r="B137" s="532"/>
      <c r="C137" s="161"/>
      <c r="D137" s="94"/>
      <c r="E137" s="1"/>
      <c r="F137" s="2"/>
      <c r="G137" s="2"/>
      <c r="H137" s="2"/>
      <c r="I137" s="530"/>
      <c r="J137" s="436"/>
      <c r="K137" s="440"/>
      <c r="L137" s="441"/>
    </row>
    <row r="138" spans="1:12" ht="18" customHeight="1" x14ac:dyDescent="0.25">
      <c r="A138" s="179">
        <v>5</v>
      </c>
      <c r="B138" s="185" t="s">
        <v>66</v>
      </c>
      <c r="C138" s="170"/>
      <c r="D138" s="111"/>
      <c r="E138" s="58"/>
      <c r="F138" s="162"/>
      <c r="G138" s="162"/>
      <c r="H138" s="162"/>
      <c r="I138" s="203"/>
      <c r="J138" s="156"/>
      <c r="K138" s="163"/>
      <c r="L138" s="403"/>
    </row>
    <row r="139" spans="1:12" ht="18" customHeight="1" x14ac:dyDescent="0.25">
      <c r="A139" s="180"/>
      <c r="B139" s="532" t="s">
        <v>4</v>
      </c>
      <c r="C139" s="120" t="s">
        <v>152</v>
      </c>
      <c r="D139" s="94" t="s">
        <v>391</v>
      </c>
      <c r="E139" s="1" t="s">
        <v>149</v>
      </c>
      <c r="F139" s="2">
        <v>12.25</v>
      </c>
      <c r="G139" s="2">
        <v>12.25</v>
      </c>
      <c r="H139" s="2">
        <v>12.25</v>
      </c>
      <c r="I139" s="530">
        <f>H139*0.2+H139</f>
        <v>14.7</v>
      </c>
      <c r="J139" s="462">
        <f>F139*1.2</f>
        <v>14.7</v>
      </c>
      <c r="K139" s="442">
        <f>H139/H139-1</f>
        <v>0</v>
      </c>
      <c r="L139" s="462" t="s">
        <v>150</v>
      </c>
    </row>
    <row r="140" spans="1:12" ht="18" customHeight="1" x14ac:dyDescent="0.25">
      <c r="A140" s="180"/>
      <c r="B140" s="532"/>
      <c r="C140" s="189" t="s">
        <v>443</v>
      </c>
      <c r="D140" s="94"/>
      <c r="E140" s="1"/>
      <c r="F140" s="2"/>
      <c r="G140" s="2"/>
      <c r="H140" s="2"/>
      <c r="I140" s="530"/>
      <c r="J140" s="462"/>
      <c r="K140" s="442"/>
      <c r="L140" s="441"/>
    </row>
    <row r="141" spans="1:12" ht="18" customHeight="1" x14ac:dyDescent="0.25">
      <c r="A141" s="180"/>
      <c r="B141" s="532"/>
      <c r="C141" s="120" t="s">
        <v>311</v>
      </c>
      <c r="D141" s="94" t="s">
        <v>392</v>
      </c>
      <c r="E141" s="1" t="s">
        <v>149</v>
      </c>
      <c r="F141" s="2">
        <v>94.22</v>
      </c>
      <c r="G141" s="2">
        <v>94.22</v>
      </c>
      <c r="H141" s="2">
        <v>94.22</v>
      </c>
      <c r="I141" s="372">
        <f>H141*0.2+H141</f>
        <v>113.06399999999999</v>
      </c>
      <c r="J141" s="370">
        <f>F141*1.2</f>
        <v>113.06399999999999</v>
      </c>
      <c r="K141" s="337">
        <f>H141/H141-1</f>
        <v>0</v>
      </c>
      <c r="L141" s="359" t="s">
        <v>150</v>
      </c>
    </row>
    <row r="142" spans="1:12" ht="18" customHeight="1" x14ac:dyDescent="0.25">
      <c r="A142" s="180"/>
      <c r="B142" s="532" t="s">
        <v>134</v>
      </c>
      <c r="C142" s="120" t="s">
        <v>152</v>
      </c>
      <c r="D142" s="94" t="s">
        <v>391</v>
      </c>
      <c r="E142" s="1" t="s">
        <v>149</v>
      </c>
      <c r="F142" s="2">
        <v>37.25</v>
      </c>
      <c r="G142" s="2">
        <v>37.25</v>
      </c>
      <c r="H142" s="2">
        <v>37.25</v>
      </c>
      <c r="I142" s="530">
        <f>H142*0.2+H142</f>
        <v>44.7</v>
      </c>
      <c r="J142" s="531">
        <f>F142*1.2</f>
        <v>44.699999999999996</v>
      </c>
      <c r="K142" s="337">
        <f>H142/H142-1</f>
        <v>0</v>
      </c>
      <c r="L142" s="359" t="s">
        <v>150</v>
      </c>
    </row>
    <row r="143" spans="1:12" ht="18" hidden="1" customHeight="1" x14ac:dyDescent="0.25">
      <c r="A143" s="180"/>
      <c r="B143" s="532"/>
      <c r="C143" s="120" t="s">
        <v>157</v>
      </c>
      <c r="D143" s="94" t="s">
        <v>360</v>
      </c>
      <c r="E143" s="1" t="s">
        <v>149</v>
      </c>
      <c r="F143" s="2">
        <v>77.11</v>
      </c>
      <c r="G143" s="2">
        <v>77.11</v>
      </c>
      <c r="H143" s="2">
        <v>77.11</v>
      </c>
      <c r="I143" s="530"/>
      <c r="J143" s="531"/>
      <c r="K143" s="337">
        <f>H143/H142-1</f>
        <v>1.0700671140939599</v>
      </c>
      <c r="L143" s="359" t="s">
        <v>151</v>
      </c>
    </row>
    <row r="144" spans="1:12" ht="18" customHeight="1" x14ac:dyDescent="0.25">
      <c r="A144" s="180"/>
      <c r="B144" s="532"/>
      <c r="C144" s="189" t="s">
        <v>443</v>
      </c>
      <c r="D144" s="94"/>
      <c r="E144" s="1"/>
      <c r="F144" s="2"/>
      <c r="G144" s="2"/>
      <c r="H144" s="2"/>
      <c r="I144" s="202"/>
      <c r="J144" s="346"/>
      <c r="K144" s="337"/>
      <c r="L144" s="361"/>
    </row>
    <row r="145" spans="1:12" ht="18" customHeight="1" x14ac:dyDescent="0.25">
      <c r="A145" s="180"/>
      <c r="B145" s="532"/>
      <c r="C145" s="120" t="s">
        <v>152</v>
      </c>
      <c r="D145" s="94" t="s">
        <v>588</v>
      </c>
      <c r="E145" s="1" t="s">
        <v>149</v>
      </c>
      <c r="F145" s="2">
        <v>162.30000000000001</v>
      </c>
      <c r="G145" s="2">
        <v>162.30000000000001</v>
      </c>
      <c r="H145" s="2">
        <v>162.30000000000001</v>
      </c>
      <c r="I145" s="530">
        <f>H145*0.2+H145</f>
        <v>194.76000000000002</v>
      </c>
      <c r="J145" s="531">
        <f>F145*1.2</f>
        <v>194.76000000000002</v>
      </c>
      <c r="K145" s="337">
        <f>H145/H145-1</f>
        <v>0</v>
      </c>
      <c r="L145" s="359" t="s">
        <v>150</v>
      </c>
    </row>
    <row r="146" spans="1:12" ht="18" hidden="1" customHeight="1" x14ac:dyDescent="0.25">
      <c r="A146" s="180"/>
      <c r="B146" s="532"/>
      <c r="C146" s="120" t="s">
        <v>311</v>
      </c>
      <c r="D146" s="94" t="s">
        <v>392</v>
      </c>
      <c r="E146" s="1" t="s">
        <v>149</v>
      </c>
      <c r="F146" s="2">
        <v>318.94</v>
      </c>
      <c r="G146" s="2">
        <v>318.94</v>
      </c>
      <c r="H146" s="2">
        <v>318.94</v>
      </c>
      <c r="I146" s="530"/>
      <c r="J146" s="531"/>
      <c r="K146" s="337">
        <f>H146/H145-1</f>
        <v>0.96512630930375831</v>
      </c>
      <c r="L146" s="359" t="s">
        <v>151</v>
      </c>
    </row>
    <row r="147" spans="1:12" ht="18" customHeight="1" x14ac:dyDescent="0.25">
      <c r="A147" s="180"/>
      <c r="B147" s="532" t="s">
        <v>136</v>
      </c>
      <c r="C147" s="120" t="s">
        <v>157</v>
      </c>
      <c r="D147" s="94" t="s">
        <v>360</v>
      </c>
      <c r="E147" s="1" t="s">
        <v>149</v>
      </c>
      <c r="F147" s="2">
        <v>347.27</v>
      </c>
      <c r="G147" s="2">
        <v>347.27</v>
      </c>
      <c r="H147" s="2">
        <v>347.27</v>
      </c>
      <c r="I147" s="530">
        <f>H147*0.2+H147</f>
        <v>416.72399999999999</v>
      </c>
      <c r="J147" s="436">
        <f>F147*1.2</f>
        <v>416.72399999999999</v>
      </c>
      <c r="K147" s="440">
        <f>H147/H147-1</f>
        <v>0</v>
      </c>
      <c r="L147" s="462" t="s">
        <v>150</v>
      </c>
    </row>
    <row r="148" spans="1:12" ht="18" hidden="1" customHeight="1" x14ac:dyDescent="0.25">
      <c r="A148" s="180"/>
      <c r="B148" s="532"/>
      <c r="C148" s="120"/>
      <c r="D148" s="94"/>
      <c r="E148" s="1"/>
      <c r="F148" s="2"/>
      <c r="G148" s="2"/>
      <c r="H148" s="2"/>
      <c r="I148" s="530"/>
      <c r="J148" s="436"/>
      <c r="K148" s="440"/>
      <c r="L148" s="441"/>
    </row>
    <row r="149" spans="1:12" s="395" customFormat="1" ht="42.75" customHeight="1" x14ac:dyDescent="0.25">
      <c r="A149" s="352"/>
      <c r="B149" s="187" t="s">
        <v>428</v>
      </c>
      <c r="C149" s="356" t="s">
        <v>146</v>
      </c>
      <c r="D149" s="177" t="s">
        <v>310</v>
      </c>
      <c r="E149" s="339" t="s">
        <v>2</v>
      </c>
      <c r="F149" s="127" t="s">
        <v>3</v>
      </c>
      <c r="G149" s="127" t="s">
        <v>141</v>
      </c>
      <c r="H149" s="171" t="s">
        <v>142</v>
      </c>
      <c r="I149" s="205" t="s">
        <v>138</v>
      </c>
      <c r="J149" s="341" t="s">
        <v>583</v>
      </c>
      <c r="K149" s="116" t="s">
        <v>139</v>
      </c>
      <c r="L149" s="153" t="s">
        <v>143</v>
      </c>
    </row>
    <row r="150" spans="1:12" ht="18" customHeight="1" x14ac:dyDescent="0.25">
      <c r="A150" s="179">
        <v>1</v>
      </c>
      <c r="B150" s="185" t="s">
        <v>62</v>
      </c>
      <c r="C150" s="170"/>
      <c r="D150" s="111"/>
      <c r="E150" s="58"/>
      <c r="F150" s="162"/>
      <c r="G150" s="162"/>
      <c r="H150" s="162"/>
      <c r="I150" s="203"/>
      <c r="J150" s="156"/>
      <c r="K150" s="163" t="s">
        <v>8</v>
      </c>
      <c r="L150" s="403"/>
    </row>
    <row r="151" spans="1:12" ht="18" customHeight="1" x14ac:dyDescent="0.25">
      <c r="A151" s="180"/>
      <c r="B151" s="532" t="s">
        <v>4</v>
      </c>
      <c r="C151" s="120" t="s">
        <v>152</v>
      </c>
      <c r="D151" s="94" t="s">
        <v>393</v>
      </c>
      <c r="E151" s="1" t="s">
        <v>149</v>
      </c>
      <c r="F151" s="2">
        <v>12.25</v>
      </c>
      <c r="G151" s="2">
        <v>12.25</v>
      </c>
      <c r="H151" s="2">
        <v>12.25</v>
      </c>
      <c r="I151" s="372">
        <f>H151*0.2+H151</f>
        <v>14.7</v>
      </c>
      <c r="J151" s="370">
        <f>F151*1.2</f>
        <v>14.7</v>
      </c>
      <c r="K151" s="337">
        <f>H151/H151-1</f>
        <v>0</v>
      </c>
      <c r="L151" s="359" t="s">
        <v>150</v>
      </c>
    </row>
    <row r="152" spans="1:12" ht="18" customHeight="1" x14ac:dyDescent="0.25">
      <c r="A152" s="180"/>
      <c r="B152" s="532"/>
      <c r="C152" s="189" t="s">
        <v>443</v>
      </c>
      <c r="D152" s="94"/>
      <c r="E152" s="1"/>
      <c r="F152" s="2"/>
      <c r="G152" s="2"/>
      <c r="H152" s="2"/>
      <c r="I152" s="202"/>
      <c r="J152" s="346"/>
      <c r="K152" s="337"/>
      <c r="L152" s="361"/>
    </row>
    <row r="153" spans="1:12" ht="18" customHeight="1" x14ac:dyDescent="0.25">
      <c r="A153" s="180"/>
      <c r="B153" s="532"/>
      <c r="C153" s="120" t="s">
        <v>311</v>
      </c>
      <c r="D153" s="94" t="s">
        <v>357</v>
      </c>
      <c r="E153" s="1" t="s">
        <v>149</v>
      </c>
      <c r="F153" s="2">
        <v>29.68</v>
      </c>
      <c r="G153" s="2">
        <v>29.68</v>
      </c>
      <c r="H153" s="2">
        <v>29.68</v>
      </c>
      <c r="I153" s="530">
        <f>H153*0.2+H153</f>
        <v>35.616</v>
      </c>
      <c r="J153" s="436">
        <f>F153*1.2</f>
        <v>35.616</v>
      </c>
      <c r="K153" s="440">
        <f>H153/H153-1</f>
        <v>0</v>
      </c>
      <c r="L153" s="462" t="s">
        <v>150</v>
      </c>
    </row>
    <row r="154" spans="1:12" ht="18" hidden="1" customHeight="1" x14ac:dyDescent="0.25">
      <c r="A154" s="180"/>
      <c r="B154" s="349"/>
      <c r="C154" s="120"/>
      <c r="D154" s="94"/>
      <c r="E154" s="1"/>
      <c r="F154" s="2"/>
      <c r="G154" s="2"/>
      <c r="H154" s="2"/>
      <c r="I154" s="530"/>
      <c r="J154" s="463"/>
      <c r="K154" s="440"/>
      <c r="L154" s="441"/>
    </row>
    <row r="155" spans="1:12" ht="18" customHeight="1" x14ac:dyDescent="0.25">
      <c r="A155" s="180"/>
      <c r="B155" s="532" t="s">
        <v>134</v>
      </c>
      <c r="C155" s="120" t="s">
        <v>152</v>
      </c>
      <c r="D155" s="94" t="s">
        <v>393</v>
      </c>
      <c r="E155" s="1" t="s">
        <v>149</v>
      </c>
      <c r="F155" s="2">
        <v>40</v>
      </c>
      <c r="G155" s="2">
        <v>40</v>
      </c>
      <c r="H155" s="2">
        <v>40</v>
      </c>
      <c r="I155" s="530">
        <f>H155*0.2+H155</f>
        <v>48</v>
      </c>
      <c r="J155" s="531">
        <f>F155*1.2</f>
        <v>48</v>
      </c>
      <c r="K155" s="337">
        <f>H155/H155-1</f>
        <v>0</v>
      </c>
      <c r="L155" s="359" t="s">
        <v>150</v>
      </c>
    </row>
    <row r="156" spans="1:12" ht="18" hidden="1" customHeight="1" x14ac:dyDescent="0.25">
      <c r="A156" s="180"/>
      <c r="B156" s="532"/>
      <c r="C156" s="120" t="s">
        <v>157</v>
      </c>
      <c r="D156" s="94" t="s">
        <v>360</v>
      </c>
      <c r="E156" s="1" t="s">
        <v>149</v>
      </c>
      <c r="F156" s="2">
        <v>77.11</v>
      </c>
      <c r="G156" s="2">
        <v>77.11</v>
      </c>
      <c r="H156" s="2">
        <v>77.11</v>
      </c>
      <c r="I156" s="530"/>
      <c r="J156" s="531"/>
      <c r="K156" s="337">
        <f>H156/H155-1</f>
        <v>0.92775000000000007</v>
      </c>
      <c r="L156" s="359" t="s">
        <v>151</v>
      </c>
    </row>
    <row r="157" spans="1:12" ht="18" customHeight="1" x14ac:dyDescent="0.25">
      <c r="A157" s="180"/>
      <c r="B157" s="532"/>
      <c r="C157" s="189" t="s">
        <v>443</v>
      </c>
      <c r="D157" s="94"/>
      <c r="E157" s="1"/>
      <c r="F157" s="2"/>
      <c r="G157" s="2"/>
      <c r="H157" s="2"/>
      <c r="I157" s="202"/>
      <c r="J157" s="346"/>
      <c r="K157" s="337"/>
      <c r="L157" s="361"/>
    </row>
    <row r="158" spans="1:12" ht="18" customHeight="1" x14ac:dyDescent="0.25">
      <c r="A158" s="180"/>
      <c r="B158" s="532"/>
      <c r="C158" s="120" t="s">
        <v>152</v>
      </c>
      <c r="D158" s="94" t="s">
        <v>394</v>
      </c>
      <c r="E158" s="1" t="s">
        <v>149</v>
      </c>
      <c r="F158" s="2">
        <v>88.8</v>
      </c>
      <c r="G158" s="2">
        <v>88.8</v>
      </c>
      <c r="H158" s="2">
        <v>88.8</v>
      </c>
      <c r="I158" s="530">
        <f>H158*0.2+H158</f>
        <v>106.56</v>
      </c>
      <c r="J158" s="531">
        <f>F158*1.2</f>
        <v>106.55999999999999</v>
      </c>
      <c r="K158" s="337">
        <f>H158/H158-1</f>
        <v>0</v>
      </c>
      <c r="L158" s="359" t="s">
        <v>150</v>
      </c>
    </row>
    <row r="159" spans="1:12" ht="18" customHeight="1" x14ac:dyDescent="0.25">
      <c r="A159" s="180"/>
      <c r="B159" s="532"/>
      <c r="C159" s="120" t="s">
        <v>311</v>
      </c>
      <c r="D159" s="94" t="s">
        <v>357</v>
      </c>
      <c r="E159" s="1" t="s">
        <v>149</v>
      </c>
      <c r="F159" s="2">
        <v>94.97</v>
      </c>
      <c r="G159" s="2">
        <v>94.97</v>
      </c>
      <c r="H159" s="2">
        <v>94.97</v>
      </c>
      <c r="I159" s="530"/>
      <c r="J159" s="531"/>
      <c r="K159" s="337">
        <f>H159/H158-1</f>
        <v>6.9481981981982077E-2</v>
      </c>
      <c r="L159" s="359" t="s">
        <v>155</v>
      </c>
    </row>
    <row r="160" spans="1:12" ht="18" customHeight="1" x14ac:dyDescent="0.25">
      <c r="A160" s="180"/>
      <c r="B160" s="374" t="s">
        <v>136</v>
      </c>
      <c r="C160" s="120" t="s">
        <v>157</v>
      </c>
      <c r="D160" s="94" t="s">
        <v>360</v>
      </c>
      <c r="E160" s="1" t="s">
        <v>149</v>
      </c>
      <c r="F160" s="2">
        <v>347.27</v>
      </c>
      <c r="G160" s="2">
        <v>347.27</v>
      </c>
      <c r="H160" s="2">
        <v>347.27</v>
      </c>
      <c r="I160" s="372">
        <f>H160*0.2+H160</f>
        <v>416.72399999999999</v>
      </c>
      <c r="J160" s="370">
        <f>F160*1.2</f>
        <v>416.72399999999999</v>
      </c>
      <c r="K160" s="337">
        <f>H160/H160-1</f>
        <v>0</v>
      </c>
      <c r="L160" s="359" t="s">
        <v>150</v>
      </c>
    </row>
    <row r="161" spans="1:12" ht="18" customHeight="1" x14ac:dyDescent="0.25">
      <c r="A161" s="179">
        <v>2</v>
      </c>
      <c r="B161" s="185" t="s">
        <v>63</v>
      </c>
      <c r="C161" s="170"/>
      <c r="D161" s="111"/>
      <c r="E161" s="58"/>
      <c r="F161" s="162"/>
      <c r="G161" s="162"/>
      <c r="H161" s="162"/>
      <c r="I161" s="203"/>
      <c r="J161" s="156"/>
      <c r="K161" s="163"/>
      <c r="L161" s="403"/>
    </row>
    <row r="162" spans="1:12" ht="18" customHeight="1" x14ac:dyDescent="0.25">
      <c r="A162" s="180"/>
      <c r="B162" s="532" t="s">
        <v>4</v>
      </c>
      <c r="C162" s="120" t="s">
        <v>152</v>
      </c>
      <c r="D162" s="94" t="s">
        <v>367</v>
      </c>
      <c r="E162" s="1" t="s">
        <v>212</v>
      </c>
      <c r="F162" s="2">
        <v>12.25</v>
      </c>
      <c r="G162" s="2">
        <v>12.25</v>
      </c>
      <c r="H162" s="2">
        <v>12.25</v>
      </c>
      <c r="I162" s="530">
        <f>H162*0.2+H162</f>
        <v>14.7</v>
      </c>
      <c r="J162" s="531">
        <f>F162*1.2</f>
        <v>14.7</v>
      </c>
      <c r="K162" s="337">
        <f>H162/H162-1</f>
        <v>0</v>
      </c>
      <c r="L162" s="359" t="s">
        <v>150</v>
      </c>
    </row>
    <row r="163" spans="1:12" ht="18" hidden="1" customHeight="1" x14ac:dyDescent="0.25">
      <c r="A163" s="180"/>
      <c r="B163" s="532"/>
      <c r="C163" s="120" t="s">
        <v>311</v>
      </c>
      <c r="D163" s="94" t="s">
        <v>396</v>
      </c>
      <c r="E163" s="1" t="s">
        <v>149</v>
      </c>
      <c r="F163" s="2">
        <v>16.32</v>
      </c>
      <c r="G163" s="2">
        <v>16.32</v>
      </c>
      <c r="H163" s="2">
        <v>16.32</v>
      </c>
      <c r="I163" s="530"/>
      <c r="J163" s="531"/>
      <c r="K163" s="337">
        <f>H163/H162-1</f>
        <v>0.33224489795918366</v>
      </c>
      <c r="L163" s="359" t="s">
        <v>151</v>
      </c>
    </row>
    <row r="164" spans="1:12" ht="18" customHeight="1" x14ac:dyDescent="0.25">
      <c r="A164" s="180"/>
      <c r="B164" s="532"/>
      <c r="C164" s="189" t="s">
        <v>443</v>
      </c>
      <c r="D164" s="94"/>
      <c r="E164" s="1"/>
      <c r="F164" s="2"/>
      <c r="G164" s="2"/>
      <c r="H164" s="2"/>
      <c r="I164" s="202"/>
      <c r="J164" s="346"/>
      <c r="K164" s="337"/>
      <c r="L164" s="361"/>
    </row>
    <row r="165" spans="1:12" ht="18" customHeight="1" x14ac:dyDescent="0.25">
      <c r="A165" s="180"/>
      <c r="B165" s="532"/>
      <c r="C165" s="120" t="s">
        <v>157</v>
      </c>
      <c r="D165" s="94" t="s">
        <v>364</v>
      </c>
      <c r="E165" s="1" t="s">
        <v>149</v>
      </c>
      <c r="F165" s="2">
        <v>53.46</v>
      </c>
      <c r="G165" s="2">
        <v>53.46</v>
      </c>
      <c r="H165" s="2">
        <v>53.46</v>
      </c>
      <c r="I165" s="372">
        <f>H165*0.2+H165</f>
        <v>64.152000000000001</v>
      </c>
      <c r="J165" s="370">
        <f>F165*1.2</f>
        <v>64.152000000000001</v>
      </c>
      <c r="K165" s="337">
        <f>H165/H165-1</f>
        <v>0</v>
      </c>
      <c r="L165" s="359" t="s">
        <v>150</v>
      </c>
    </row>
    <row r="166" spans="1:12" ht="18" customHeight="1" x14ac:dyDescent="0.25">
      <c r="A166" s="180"/>
      <c r="B166" s="532" t="s">
        <v>134</v>
      </c>
      <c r="C166" s="120" t="s">
        <v>152</v>
      </c>
      <c r="D166" s="94" t="s">
        <v>395</v>
      </c>
      <c r="E166" s="1" t="s">
        <v>212</v>
      </c>
      <c r="F166" s="2">
        <v>37.25</v>
      </c>
      <c r="G166" s="2">
        <v>37.25</v>
      </c>
      <c r="H166" s="2">
        <v>37.25</v>
      </c>
      <c r="I166" s="530">
        <f>H166*0.2+H166</f>
        <v>44.7</v>
      </c>
      <c r="J166" s="531">
        <f>F166*1.2</f>
        <v>44.699999999999996</v>
      </c>
      <c r="K166" s="337">
        <f>H166/H166-1</f>
        <v>0</v>
      </c>
      <c r="L166" s="359" t="s">
        <v>150</v>
      </c>
    </row>
    <row r="167" spans="1:12" ht="18" hidden="1" customHeight="1" x14ac:dyDescent="0.25">
      <c r="A167" s="180"/>
      <c r="B167" s="532"/>
      <c r="C167" s="120" t="s">
        <v>311</v>
      </c>
      <c r="D167" s="94" t="s">
        <v>396</v>
      </c>
      <c r="E167" s="1" t="s">
        <v>149</v>
      </c>
      <c r="F167" s="2">
        <v>52.23</v>
      </c>
      <c r="G167" s="2">
        <v>52.23</v>
      </c>
      <c r="H167" s="2">
        <v>52.23</v>
      </c>
      <c r="I167" s="530"/>
      <c r="J167" s="531"/>
      <c r="K167" s="337">
        <f>H167/H166-1</f>
        <v>0.40214765100671124</v>
      </c>
      <c r="L167" s="359" t="s">
        <v>151</v>
      </c>
    </row>
    <row r="168" spans="1:12" ht="18" customHeight="1" x14ac:dyDescent="0.25">
      <c r="A168" s="180"/>
      <c r="B168" s="532"/>
      <c r="C168" s="189" t="s">
        <v>443</v>
      </c>
      <c r="D168" s="94"/>
      <c r="E168" s="1"/>
      <c r="F168" s="2"/>
      <c r="G168" s="2"/>
      <c r="H168" s="2"/>
      <c r="I168" s="202"/>
      <c r="J168" s="346"/>
      <c r="K168" s="337"/>
      <c r="L168" s="361"/>
    </row>
    <row r="169" spans="1:12" ht="18" customHeight="1" x14ac:dyDescent="0.25">
      <c r="A169" s="180"/>
      <c r="B169" s="532"/>
      <c r="C169" s="120" t="s">
        <v>152</v>
      </c>
      <c r="D169" s="94" t="s">
        <v>397</v>
      </c>
      <c r="E169" s="1" t="s">
        <v>212</v>
      </c>
      <c r="F169" s="2">
        <v>167.25</v>
      </c>
      <c r="G169" s="2">
        <v>167.25</v>
      </c>
      <c r="H169" s="2">
        <v>167.25</v>
      </c>
      <c r="I169" s="530">
        <f>H169*0.2+H169</f>
        <v>200.7</v>
      </c>
      <c r="J169" s="531">
        <f>F169*1.2</f>
        <v>200.7</v>
      </c>
      <c r="K169" s="337">
        <f>H169/H169-1</f>
        <v>0</v>
      </c>
      <c r="L169" s="359" t="s">
        <v>150</v>
      </c>
    </row>
    <row r="170" spans="1:12" ht="18" customHeight="1" x14ac:dyDescent="0.25">
      <c r="A170" s="180"/>
      <c r="B170" s="532"/>
      <c r="C170" s="120" t="s">
        <v>157</v>
      </c>
      <c r="D170" s="94" t="s">
        <v>364</v>
      </c>
      <c r="E170" s="1" t="s">
        <v>149</v>
      </c>
      <c r="F170" s="2">
        <v>178.05</v>
      </c>
      <c r="G170" s="2">
        <v>178.05</v>
      </c>
      <c r="H170" s="2">
        <v>178.05</v>
      </c>
      <c r="I170" s="530"/>
      <c r="J170" s="531"/>
      <c r="K170" s="337">
        <f>H170/H169-1</f>
        <v>6.4573991031390277E-2</v>
      </c>
      <c r="L170" s="359" t="s">
        <v>155</v>
      </c>
    </row>
    <row r="171" spans="1:12" ht="24.75" customHeight="1" x14ac:dyDescent="0.25">
      <c r="A171" s="179">
        <v>3</v>
      </c>
      <c r="B171" s="185" t="s">
        <v>64</v>
      </c>
      <c r="C171" s="170"/>
      <c r="D171" s="111"/>
      <c r="E171" s="58"/>
      <c r="F171" s="162"/>
      <c r="G171" s="162"/>
      <c r="H171" s="162"/>
      <c r="I171" s="203"/>
      <c r="J171" s="156"/>
      <c r="K171" s="163"/>
      <c r="L171" s="403"/>
    </row>
    <row r="172" spans="1:12" ht="18" customHeight="1" x14ac:dyDescent="0.25">
      <c r="A172" s="180"/>
      <c r="B172" s="532" t="s">
        <v>4</v>
      </c>
      <c r="C172" s="120" t="s">
        <v>152</v>
      </c>
      <c r="D172" s="94" t="s">
        <v>398</v>
      </c>
      <c r="E172" s="1" t="s">
        <v>212</v>
      </c>
      <c r="F172" s="2">
        <v>15</v>
      </c>
      <c r="G172" s="2">
        <v>15</v>
      </c>
      <c r="H172" s="2">
        <v>15</v>
      </c>
      <c r="I172" s="530">
        <f>H172*0.2+H172</f>
        <v>18</v>
      </c>
      <c r="J172" s="531">
        <f>H172*1.2</f>
        <v>18</v>
      </c>
      <c r="K172" s="337">
        <f>H172/H172-1</f>
        <v>0</v>
      </c>
      <c r="L172" s="359" t="s">
        <v>150</v>
      </c>
    </row>
    <row r="173" spans="1:12" ht="18" hidden="1" customHeight="1" x14ac:dyDescent="0.25">
      <c r="A173" s="180"/>
      <c r="B173" s="532"/>
      <c r="C173" s="120" t="s">
        <v>311</v>
      </c>
      <c r="D173" s="94" t="s">
        <v>380</v>
      </c>
      <c r="E173" s="1" t="s">
        <v>149</v>
      </c>
      <c r="F173" s="2">
        <v>32.06</v>
      </c>
      <c r="G173" s="2">
        <v>32.06</v>
      </c>
      <c r="H173" s="2">
        <v>32.06</v>
      </c>
      <c r="I173" s="530"/>
      <c r="J173" s="531"/>
      <c r="K173" s="337">
        <f>H173/H172-1</f>
        <v>1.1373333333333333</v>
      </c>
      <c r="L173" s="359" t="s">
        <v>151</v>
      </c>
    </row>
    <row r="174" spans="1:12" ht="18" customHeight="1" x14ac:dyDescent="0.25">
      <c r="A174" s="180"/>
      <c r="B174" s="532" t="s">
        <v>134</v>
      </c>
      <c r="C174" s="120" t="s">
        <v>152</v>
      </c>
      <c r="D174" s="94" t="s">
        <v>398</v>
      </c>
      <c r="E174" s="1" t="s">
        <v>212</v>
      </c>
      <c r="F174" s="2">
        <v>48.1</v>
      </c>
      <c r="G174" s="2">
        <v>48.1</v>
      </c>
      <c r="H174" s="2">
        <v>48.1</v>
      </c>
      <c r="I174" s="530">
        <f>F174*0.2+F174</f>
        <v>57.72</v>
      </c>
      <c r="J174" s="531">
        <f>F174*1.2</f>
        <v>57.72</v>
      </c>
      <c r="K174" s="337">
        <f>H174/H174-1</f>
        <v>0</v>
      </c>
      <c r="L174" s="359" t="s">
        <v>150</v>
      </c>
    </row>
    <row r="175" spans="1:12" ht="18" hidden="1" customHeight="1" x14ac:dyDescent="0.25">
      <c r="A175" s="180"/>
      <c r="B175" s="532"/>
      <c r="C175" s="120" t="s">
        <v>157</v>
      </c>
      <c r="D175" s="94" t="s">
        <v>360</v>
      </c>
      <c r="E175" s="1" t="s">
        <v>149</v>
      </c>
      <c r="F175" s="2">
        <v>77.11</v>
      </c>
      <c r="G175" s="2">
        <v>77.11</v>
      </c>
      <c r="H175" s="2">
        <v>77.11</v>
      </c>
      <c r="I175" s="530"/>
      <c r="J175" s="531"/>
      <c r="K175" s="337">
        <f>H175/H174-1</f>
        <v>0.60311850311850312</v>
      </c>
      <c r="L175" s="359" t="s">
        <v>151</v>
      </c>
    </row>
    <row r="176" spans="1:12" ht="18" hidden="1" customHeight="1" x14ac:dyDescent="0.25">
      <c r="A176" s="180"/>
      <c r="B176" s="532"/>
      <c r="C176" s="120" t="s">
        <v>311</v>
      </c>
      <c r="D176" s="94" t="s">
        <v>380</v>
      </c>
      <c r="E176" s="1" t="s">
        <v>149</v>
      </c>
      <c r="F176" s="2">
        <v>102.57</v>
      </c>
      <c r="G176" s="2">
        <v>102.57</v>
      </c>
      <c r="H176" s="2">
        <v>102.57</v>
      </c>
      <c r="I176" s="530"/>
      <c r="J176" s="531"/>
      <c r="K176" s="337">
        <f>H176/H174-1</f>
        <v>1.1324324324324322</v>
      </c>
      <c r="L176" s="359" t="s">
        <v>151</v>
      </c>
    </row>
    <row r="177" spans="1:12" ht="18" customHeight="1" x14ac:dyDescent="0.25">
      <c r="A177" s="180"/>
      <c r="B177" s="532"/>
      <c r="C177" s="189" t="s">
        <v>443</v>
      </c>
      <c r="D177" s="94"/>
      <c r="E177" s="1"/>
      <c r="F177" s="2"/>
      <c r="G177" s="2"/>
      <c r="H177" s="2"/>
      <c r="I177" s="202"/>
      <c r="J177" s="346"/>
      <c r="K177" s="337"/>
      <c r="L177" s="361"/>
    </row>
    <row r="178" spans="1:12" ht="18" customHeight="1" x14ac:dyDescent="0.25">
      <c r="A178" s="180"/>
      <c r="B178" s="532"/>
      <c r="C178" s="120" t="s">
        <v>152</v>
      </c>
      <c r="D178" s="94" t="s">
        <v>399</v>
      </c>
      <c r="E178" s="1" t="s">
        <v>212</v>
      </c>
      <c r="F178" s="2">
        <v>88.8</v>
      </c>
      <c r="G178" s="2">
        <v>88.8</v>
      </c>
      <c r="H178" s="2">
        <v>88.8</v>
      </c>
      <c r="I178" s="530">
        <f>H178*0.2+H178</f>
        <v>106.56</v>
      </c>
      <c r="J178" s="436">
        <f>F178*1.2</f>
        <v>106.55999999999999</v>
      </c>
      <c r="K178" s="440">
        <f>H178/H178-1</f>
        <v>0</v>
      </c>
      <c r="L178" s="462" t="s">
        <v>150</v>
      </c>
    </row>
    <row r="179" spans="1:12" ht="18" customHeight="1" x14ac:dyDescent="0.25">
      <c r="A179" s="180"/>
      <c r="B179" s="532"/>
      <c r="C179" s="120"/>
      <c r="D179" s="94"/>
      <c r="E179" s="1"/>
      <c r="F179" s="2"/>
      <c r="G179" s="2"/>
      <c r="H179" s="2"/>
      <c r="I179" s="530"/>
      <c r="J179" s="461"/>
      <c r="K179" s="440"/>
      <c r="L179" s="441"/>
    </row>
    <row r="180" spans="1:12" ht="18" customHeight="1" x14ac:dyDescent="0.25">
      <c r="A180" s="180"/>
      <c r="B180" s="532" t="s">
        <v>136</v>
      </c>
      <c r="C180" s="120" t="s">
        <v>157</v>
      </c>
      <c r="D180" s="94" t="s">
        <v>360</v>
      </c>
      <c r="E180" s="1" t="s">
        <v>149</v>
      </c>
      <c r="F180" s="2">
        <v>347.27</v>
      </c>
      <c r="G180" s="2">
        <v>347.27</v>
      </c>
      <c r="H180" s="2">
        <v>347.27</v>
      </c>
      <c r="I180" s="530">
        <f>H180*0.2+H180</f>
        <v>416.72399999999999</v>
      </c>
      <c r="J180" s="531">
        <f>F180*1.2</f>
        <v>416.72399999999999</v>
      </c>
      <c r="K180" s="337">
        <f>H180/H180-1</f>
        <v>0</v>
      </c>
      <c r="L180" s="359" t="s">
        <v>150</v>
      </c>
    </row>
    <row r="181" spans="1:12" ht="18" hidden="1" customHeight="1" x14ac:dyDescent="0.25">
      <c r="A181" s="180"/>
      <c r="B181" s="532"/>
      <c r="C181" s="120" t="s">
        <v>311</v>
      </c>
      <c r="D181" s="94" t="s">
        <v>370</v>
      </c>
      <c r="E181" s="1" t="s">
        <v>149</v>
      </c>
      <c r="F181" s="2">
        <v>536.29999999999995</v>
      </c>
      <c r="G181" s="2">
        <v>536.29999999999995</v>
      </c>
      <c r="H181" s="2">
        <v>536.29999999999995</v>
      </c>
      <c r="I181" s="530"/>
      <c r="J181" s="531"/>
      <c r="K181" s="337">
        <f>H181/H180-1</f>
        <v>0.54433149998560193</v>
      </c>
      <c r="L181" s="359" t="s">
        <v>151</v>
      </c>
    </row>
    <row r="182" spans="1:12" ht="18" customHeight="1" x14ac:dyDescent="0.25">
      <c r="A182" s="180"/>
      <c r="B182" s="532" t="s">
        <v>400</v>
      </c>
      <c r="C182" s="120" t="s">
        <v>311</v>
      </c>
      <c r="D182" s="94" t="s">
        <v>370</v>
      </c>
      <c r="E182" s="1" t="s">
        <v>149</v>
      </c>
      <c r="F182" s="2">
        <v>134.1</v>
      </c>
      <c r="G182" s="2">
        <v>134.1</v>
      </c>
      <c r="H182" s="2">
        <v>134.1</v>
      </c>
      <c r="I182" s="530">
        <f>H182*0.2+H182</f>
        <v>160.91999999999999</v>
      </c>
      <c r="J182" s="436">
        <f>F182*1.2</f>
        <v>160.91999999999999</v>
      </c>
      <c r="K182" s="440">
        <f>H182/H182-1</f>
        <v>0</v>
      </c>
      <c r="L182" s="462" t="s">
        <v>150</v>
      </c>
    </row>
    <row r="183" spans="1:12" ht="18" hidden="1" customHeight="1" x14ac:dyDescent="0.25">
      <c r="A183" s="180"/>
      <c r="B183" s="532"/>
      <c r="C183" s="120"/>
      <c r="D183" s="94"/>
      <c r="E183" s="1"/>
      <c r="F183" s="2"/>
      <c r="G183" s="2"/>
      <c r="H183" s="2"/>
      <c r="I183" s="530"/>
      <c r="J183" s="436"/>
      <c r="K183" s="440"/>
      <c r="L183" s="441"/>
    </row>
    <row r="184" spans="1:12" ht="18" customHeight="1" x14ac:dyDescent="0.25">
      <c r="A184" s="179">
        <v>4</v>
      </c>
      <c r="B184" s="185" t="s">
        <v>65</v>
      </c>
      <c r="C184" s="170"/>
      <c r="D184" s="111"/>
      <c r="E184" s="58"/>
      <c r="F184" s="162"/>
      <c r="G184" s="162"/>
      <c r="H184" s="162"/>
      <c r="I184" s="203"/>
      <c r="J184" s="156"/>
      <c r="K184" s="163"/>
      <c r="L184" s="403"/>
    </row>
    <row r="185" spans="1:12" ht="18" customHeight="1" x14ac:dyDescent="0.25">
      <c r="A185" s="180"/>
      <c r="B185" s="374" t="s">
        <v>4</v>
      </c>
      <c r="C185" s="120" t="s">
        <v>311</v>
      </c>
      <c r="D185" s="94" t="s">
        <v>372</v>
      </c>
      <c r="E185" s="1" t="s">
        <v>149</v>
      </c>
      <c r="F185" s="2">
        <v>44.69</v>
      </c>
      <c r="G185" s="2">
        <v>44.69</v>
      </c>
      <c r="H185" s="2">
        <v>44.69</v>
      </c>
      <c r="I185" s="372">
        <f>H185*0.2+H185</f>
        <v>53.628</v>
      </c>
      <c r="J185" s="370">
        <f>F185*1.2</f>
        <v>53.627999999999993</v>
      </c>
      <c r="K185" s="337">
        <f>H185/H185-1</f>
        <v>0</v>
      </c>
      <c r="L185" s="359" t="s">
        <v>150</v>
      </c>
    </row>
    <row r="186" spans="1:12" ht="18" customHeight="1" x14ac:dyDescent="0.25">
      <c r="A186" s="180"/>
      <c r="B186" s="532" t="s">
        <v>134</v>
      </c>
      <c r="C186" s="120" t="s">
        <v>152</v>
      </c>
      <c r="D186" s="94" t="s">
        <v>373</v>
      </c>
      <c r="E186" s="1" t="s">
        <v>212</v>
      </c>
      <c r="F186" s="2">
        <v>141</v>
      </c>
      <c r="G186" s="2">
        <v>141</v>
      </c>
      <c r="H186" s="2">
        <v>141</v>
      </c>
      <c r="I186" s="530">
        <f>F186*0.2+F186</f>
        <v>169.2</v>
      </c>
      <c r="J186" s="531">
        <f>F186*1.2</f>
        <v>169.2</v>
      </c>
      <c r="K186" s="337">
        <f>H186/H186-1</f>
        <v>0</v>
      </c>
      <c r="L186" s="359" t="s">
        <v>150</v>
      </c>
    </row>
    <row r="187" spans="1:12" ht="18" customHeight="1" x14ac:dyDescent="0.25">
      <c r="A187" s="180"/>
      <c r="B187" s="532"/>
      <c r="C187" s="120" t="s">
        <v>311</v>
      </c>
      <c r="D187" s="94" t="s">
        <v>372</v>
      </c>
      <c r="E187" s="1" t="s">
        <v>149</v>
      </c>
      <c r="F187" s="2">
        <v>163.88</v>
      </c>
      <c r="G187" s="2">
        <v>163.88</v>
      </c>
      <c r="H187" s="2">
        <v>163.88</v>
      </c>
      <c r="I187" s="530"/>
      <c r="J187" s="531"/>
      <c r="K187" s="337">
        <f>H187/H186-1</f>
        <v>0.16226950354609926</v>
      </c>
      <c r="L187" s="359" t="s">
        <v>155</v>
      </c>
    </row>
    <row r="188" spans="1:12" ht="18" hidden="1" customHeight="1" x14ac:dyDescent="0.25">
      <c r="A188" s="180"/>
      <c r="B188" s="532"/>
      <c r="C188" s="120" t="s">
        <v>157</v>
      </c>
      <c r="D188" s="94" t="s">
        <v>374</v>
      </c>
      <c r="E188" s="1" t="s">
        <v>149</v>
      </c>
      <c r="F188" s="2">
        <v>232.5</v>
      </c>
      <c r="G188" s="2">
        <v>232.5</v>
      </c>
      <c r="H188" s="2">
        <v>232.5</v>
      </c>
      <c r="I188" s="530"/>
      <c r="J188" s="531"/>
      <c r="K188" s="337">
        <f>H188/H186-1</f>
        <v>0.64893617021276606</v>
      </c>
      <c r="L188" s="359" t="s">
        <v>151</v>
      </c>
    </row>
    <row r="189" spans="1:12" ht="18" customHeight="1" x14ac:dyDescent="0.25">
      <c r="A189" s="180"/>
      <c r="B189" s="532" t="s">
        <v>135</v>
      </c>
      <c r="C189" s="120" t="s">
        <v>152</v>
      </c>
      <c r="D189" s="94" t="s">
        <v>373</v>
      </c>
      <c r="E189" s="1" t="s">
        <v>212</v>
      </c>
      <c r="F189" s="2">
        <v>348</v>
      </c>
      <c r="G189" s="2">
        <v>348</v>
      </c>
      <c r="H189" s="2">
        <v>348</v>
      </c>
      <c r="I189" s="530">
        <f>H189*0.2+H189</f>
        <v>417.6</v>
      </c>
      <c r="J189" s="531">
        <f>F189*1.2</f>
        <v>417.59999999999997</v>
      </c>
      <c r="K189" s="337">
        <f>H189/H189-1</f>
        <v>0</v>
      </c>
      <c r="L189" s="359" t="s">
        <v>150</v>
      </c>
    </row>
    <row r="190" spans="1:12" ht="18" hidden="1" customHeight="1" x14ac:dyDescent="0.25">
      <c r="A190" s="180"/>
      <c r="B190" s="532"/>
      <c r="C190" s="120" t="s">
        <v>311</v>
      </c>
      <c r="D190" s="94" t="s">
        <v>401</v>
      </c>
      <c r="E190" s="1" t="s">
        <v>149</v>
      </c>
      <c r="F190" s="2">
        <v>679.8</v>
      </c>
      <c r="G190" s="2">
        <v>679.8</v>
      </c>
      <c r="H190" s="2">
        <v>679.8</v>
      </c>
      <c r="I190" s="530"/>
      <c r="J190" s="531"/>
      <c r="K190" s="337">
        <f>H190/H189-1</f>
        <v>0.95344827586206882</v>
      </c>
      <c r="L190" s="359" t="s">
        <v>151</v>
      </c>
    </row>
    <row r="191" spans="1:12" ht="18" customHeight="1" x14ac:dyDescent="0.25">
      <c r="A191" s="180"/>
      <c r="B191" s="475" t="s">
        <v>136</v>
      </c>
      <c r="C191" s="120" t="s">
        <v>157</v>
      </c>
      <c r="D191" s="94" t="s">
        <v>374</v>
      </c>
      <c r="E191" s="1" t="s">
        <v>149</v>
      </c>
      <c r="F191" s="2">
        <v>1122.26</v>
      </c>
      <c r="G191" s="2">
        <v>1122.26</v>
      </c>
      <c r="H191" s="2">
        <v>1122.26</v>
      </c>
      <c r="I191" s="345">
        <f>H191*0.2+H191</f>
        <v>1346.712</v>
      </c>
      <c r="J191" s="346">
        <f>F191*1.2</f>
        <v>1346.712</v>
      </c>
      <c r="K191" s="337">
        <f>H191/H191-1</f>
        <v>0</v>
      </c>
      <c r="L191" s="359" t="s">
        <v>150</v>
      </c>
    </row>
    <row r="192" spans="1:12" ht="18" customHeight="1" x14ac:dyDescent="0.25">
      <c r="A192" s="179">
        <v>5</v>
      </c>
      <c r="B192" s="185" t="s">
        <v>66</v>
      </c>
      <c r="C192" s="170"/>
      <c r="D192" s="111"/>
      <c r="E192" s="58"/>
      <c r="F192" s="162"/>
      <c r="G192" s="162"/>
      <c r="H192" s="162"/>
      <c r="I192" s="203"/>
      <c r="J192" s="156"/>
      <c r="K192" s="163"/>
      <c r="L192" s="403"/>
    </row>
    <row r="193" spans="1:12" ht="18" customHeight="1" x14ac:dyDescent="0.25">
      <c r="A193" s="180"/>
      <c r="B193" s="532" t="s">
        <v>4</v>
      </c>
      <c r="C193" s="120" t="s">
        <v>152</v>
      </c>
      <c r="D193" s="94" t="s">
        <v>365</v>
      </c>
      <c r="E193" s="1" t="s">
        <v>212</v>
      </c>
      <c r="F193" s="2">
        <v>12.25</v>
      </c>
      <c r="G193" s="2">
        <v>12.25</v>
      </c>
      <c r="H193" s="2">
        <v>12.25</v>
      </c>
      <c r="I193" s="530">
        <f>H193*0.2+H193</f>
        <v>14.7</v>
      </c>
      <c r="J193" s="370">
        <f>F193*1.2</f>
        <v>14.7</v>
      </c>
      <c r="K193" s="337">
        <f>H193/H193-1</f>
        <v>0</v>
      </c>
      <c r="L193" s="359" t="s">
        <v>150</v>
      </c>
    </row>
    <row r="194" spans="1:12" ht="18" customHeight="1" x14ac:dyDescent="0.25">
      <c r="A194" s="180"/>
      <c r="B194" s="532"/>
      <c r="C194" s="189" t="s">
        <v>443</v>
      </c>
      <c r="D194" s="94"/>
      <c r="E194" s="1"/>
      <c r="F194" s="2"/>
      <c r="G194" s="2"/>
      <c r="H194" s="2"/>
      <c r="I194" s="530"/>
      <c r="J194" s="370"/>
      <c r="K194" s="337"/>
      <c r="L194" s="361"/>
    </row>
    <row r="195" spans="1:12" ht="18" customHeight="1" x14ac:dyDescent="0.25">
      <c r="A195" s="180"/>
      <c r="B195" s="532"/>
      <c r="C195" s="120" t="s">
        <v>311</v>
      </c>
      <c r="D195" s="94" t="s">
        <v>392</v>
      </c>
      <c r="E195" s="1" t="s">
        <v>149</v>
      </c>
      <c r="F195" s="2">
        <v>94.22</v>
      </c>
      <c r="G195" s="2">
        <v>94.22</v>
      </c>
      <c r="H195" s="2">
        <v>94.22</v>
      </c>
      <c r="I195" s="372">
        <f>H195*0.2+H195</f>
        <v>113.06399999999999</v>
      </c>
      <c r="J195" s="370">
        <f>F195*1.2</f>
        <v>113.06399999999999</v>
      </c>
      <c r="K195" s="337">
        <f>H195/H195-1</f>
        <v>0</v>
      </c>
      <c r="L195" s="359" t="s">
        <v>150</v>
      </c>
    </row>
    <row r="196" spans="1:12" ht="18" customHeight="1" x14ac:dyDescent="0.25">
      <c r="A196" s="180"/>
      <c r="B196" s="532" t="s">
        <v>135</v>
      </c>
      <c r="C196" s="120" t="s">
        <v>152</v>
      </c>
      <c r="D196" s="94" t="s">
        <v>365</v>
      </c>
      <c r="E196" s="1" t="s">
        <v>212</v>
      </c>
      <c r="F196" s="2">
        <v>37.25</v>
      </c>
      <c r="G196" s="2">
        <v>37.25</v>
      </c>
      <c r="H196" s="2">
        <v>37.25</v>
      </c>
      <c r="I196" s="530">
        <f>H196*0.2+H196</f>
        <v>44.7</v>
      </c>
      <c r="J196" s="531">
        <f>F196*1.2</f>
        <v>44.699999999999996</v>
      </c>
      <c r="K196" s="337">
        <f>H196/H196-1</f>
        <v>0</v>
      </c>
      <c r="L196" s="359" t="s">
        <v>150</v>
      </c>
    </row>
    <row r="197" spans="1:12" ht="18" hidden="1" customHeight="1" x14ac:dyDescent="0.25">
      <c r="A197" s="180"/>
      <c r="B197" s="532"/>
      <c r="C197" s="120" t="s">
        <v>157</v>
      </c>
      <c r="D197" s="94" t="s">
        <v>360</v>
      </c>
      <c r="E197" s="1" t="s">
        <v>149</v>
      </c>
      <c r="F197" s="2">
        <v>77.11</v>
      </c>
      <c r="G197" s="2">
        <v>77.11</v>
      </c>
      <c r="H197" s="2">
        <v>77.11</v>
      </c>
      <c r="I197" s="530"/>
      <c r="J197" s="531"/>
      <c r="K197" s="337">
        <f>H197/H196-1</f>
        <v>1.0700671140939599</v>
      </c>
      <c r="L197" s="359" t="s">
        <v>151</v>
      </c>
    </row>
    <row r="198" spans="1:12" ht="18" customHeight="1" x14ac:dyDescent="0.25">
      <c r="A198" s="180"/>
      <c r="B198" s="532"/>
      <c r="C198" s="189" t="s">
        <v>443</v>
      </c>
      <c r="D198" s="94"/>
      <c r="E198" s="1"/>
      <c r="F198" s="2"/>
      <c r="G198" s="2"/>
      <c r="H198" s="2"/>
      <c r="I198" s="202"/>
      <c r="J198" s="346"/>
      <c r="K198" s="337"/>
      <c r="L198" s="361"/>
    </row>
    <row r="199" spans="1:12" ht="18" customHeight="1" x14ac:dyDescent="0.25">
      <c r="A199" s="180"/>
      <c r="B199" s="532"/>
      <c r="C199" s="120" t="s">
        <v>152</v>
      </c>
      <c r="D199" s="94" t="s">
        <v>402</v>
      </c>
      <c r="E199" s="1" t="s">
        <v>212</v>
      </c>
      <c r="F199" s="2">
        <v>167.25</v>
      </c>
      <c r="G199" s="2">
        <v>167.25</v>
      </c>
      <c r="H199" s="2">
        <v>167.25</v>
      </c>
      <c r="I199" s="530">
        <f>H199*0.2+H199</f>
        <v>200.7</v>
      </c>
      <c r="J199" s="531">
        <f>F199*1.2</f>
        <v>200.7</v>
      </c>
      <c r="K199" s="337">
        <f>H199/H199-1</f>
        <v>0</v>
      </c>
      <c r="L199" s="359" t="s">
        <v>150</v>
      </c>
    </row>
    <row r="200" spans="1:12" ht="21.75" hidden="1" customHeight="1" x14ac:dyDescent="0.25">
      <c r="A200" s="180"/>
      <c r="B200" s="532"/>
      <c r="C200" s="120" t="s">
        <v>311</v>
      </c>
      <c r="D200" s="94" t="s">
        <v>392</v>
      </c>
      <c r="E200" s="1" t="s">
        <v>149</v>
      </c>
      <c r="F200" s="2">
        <v>318.94</v>
      </c>
      <c r="G200" s="2">
        <v>318.94</v>
      </c>
      <c r="H200" s="2">
        <v>318.94</v>
      </c>
      <c r="I200" s="530"/>
      <c r="J200" s="531"/>
      <c r="K200" s="337">
        <f>H200/H199-1</f>
        <v>0.90696562032884898</v>
      </c>
      <c r="L200" s="359" t="s">
        <v>151</v>
      </c>
    </row>
    <row r="201" spans="1:12" s="391" customFormat="1" ht="41.25" customHeight="1" x14ac:dyDescent="0.25">
      <c r="A201" s="352" t="s">
        <v>0</v>
      </c>
      <c r="B201" s="187" t="s">
        <v>427</v>
      </c>
      <c r="C201" s="342" t="s">
        <v>146</v>
      </c>
      <c r="D201" s="178" t="s">
        <v>310</v>
      </c>
      <c r="E201" s="344" t="s">
        <v>2</v>
      </c>
      <c r="F201" s="353" t="s">
        <v>3</v>
      </c>
      <c r="G201" s="353" t="s">
        <v>141</v>
      </c>
      <c r="H201" s="343" t="s">
        <v>142</v>
      </c>
      <c r="I201" s="354" t="s">
        <v>138</v>
      </c>
      <c r="J201" s="341" t="s">
        <v>583</v>
      </c>
      <c r="K201" s="340" t="s">
        <v>139</v>
      </c>
      <c r="L201" s="153" t="s">
        <v>143</v>
      </c>
    </row>
    <row r="202" spans="1:12" ht="29.25" customHeight="1" x14ac:dyDescent="0.25">
      <c r="A202" s="179">
        <v>1</v>
      </c>
      <c r="B202" s="185" t="s">
        <v>62</v>
      </c>
      <c r="C202" s="170"/>
      <c r="D202" s="111"/>
      <c r="E202" s="58"/>
      <c r="F202" s="162"/>
      <c r="G202" s="162"/>
      <c r="H202" s="162"/>
      <c r="I202" s="203"/>
      <c r="J202" s="156"/>
      <c r="K202" s="163" t="s">
        <v>8</v>
      </c>
      <c r="L202" s="403"/>
    </row>
    <row r="203" spans="1:12" ht="18" customHeight="1" x14ac:dyDescent="0.25">
      <c r="A203" s="180"/>
      <c r="B203" s="532" t="s">
        <v>4</v>
      </c>
      <c r="C203" s="120" t="s">
        <v>152</v>
      </c>
      <c r="D203" s="94" t="s">
        <v>404</v>
      </c>
      <c r="E203" s="1" t="s">
        <v>212</v>
      </c>
      <c r="F203" s="2">
        <v>12.25</v>
      </c>
      <c r="G203" s="2">
        <v>12.25</v>
      </c>
      <c r="H203" s="2">
        <v>12.25</v>
      </c>
      <c r="I203" s="530">
        <f>H203*0.2+H203</f>
        <v>14.7</v>
      </c>
      <c r="J203" s="370">
        <f>F203*1.2</f>
        <v>14.7</v>
      </c>
      <c r="K203" s="337">
        <f>H203/H203-1</f>
        <v>0</v>
      </c>
      <c r="L203" s="359" t="s">
        <v>150</v>
      </c>
    </row>
    <row r="204" spans="1:12" ht="18" customHeight="1" x14ac:dyDescent="0.25">
      <c r="A204" s="180"/>
      <c r="B204" s="532"/>
      <c r="C204" s="189" t="s">
        <v>445</v>
      </c>
      <c r="D204" s="94"/>
      <c r="E204" s="1"/>
      <c r="F204" s="2"/>
      <c r="G204" s="2"/>
      <c r="H204" s="2"/>
      <c r="I204" s="530"/>
      <c r="J204" s="370"/>
      <c r="K204" s="337"/>
      <c r="L204" s="361"/>
    </row>
    <row r="205" spans="1:12" ht="18" customHeight="1" x14ac:dyDescent="0.25">
      <c r="A205" s="180"/>
      <c r="B205" s="532"/>
      <c r="C205" s="120" t="s">
        <v>208</v>
      </c>
      <c r="D205" s="94" t="s">
        <v>376</v>
      </c>
      <c r="E205" s="1" t="s">
        <v>149</v>
      </c>
      <c r="F205" s="2">
        <v>29.68</v>
      </c>
      <c r="G205" s="2">
        <v>29.68</v>
      </c>
      <c r="H205" s="2">
        <v>29.68</v>
      </c>
      <c r="I205" s="372">
        <f>H205*0.2+H205</f>
        <v>35.616</v>
      </c>
      <c r="J205" s="370">
        <f>F205*1.2</f>
        <v>35.616</v>
      </c>
      <c r="K205" s="337">
        <f>H205/H205-1</f>
        <v>0</v>
      </c>
      <c r="L205" s="359" t="s">
        <v>150</v>
      </c>
    </row>
    <row r="206" spans="1:12" ht="18" customHeight="1" x14ac:dyDescent="0.25">
      <c r="A206" s="180"/>
      <c r="B206" s="532" t="s">
        <v>134</v>
      </c>
      <c r="C206" s="120" t="s">
        <v>152</v>
      </c>
      <c r="D206" s="94" t="s">
        <v>404</v>
      </c>
      <c r="E206" s="1" t="s">
        <v>212</v>
      </c>
      <c r="F206" s="2">
        <v>40</v>
      </c>
      <c r="G206" s="2">
        <v>40</v>
      </c>
      <c r="H206" s="2">
        <v>40</v>
      </c>
      <c r="I206" s="530">
        <f>(H206+H207)/2</f>
        <v>58.555</v>
      </c>
      <c r="J206" s="531">
        <f>F206*1.2</f>
        <v>48</v>
      </c>
      <c r="K206" s="337">
        <f>H206/H206-1</f>
        <v>0</v>
      </c>
      <c r="L206" s="359" t="s">
        <v>150</v>
      </c>
    </row>
    <row r="207" spans="1:12" ht="18" hidden="1" customHeight="1" x14ac:dyDescent="0.25">
      <c r="A207" s="180"/>
      <c r="B207" s="532"/>
      <c r="C207" s="120" t="s">
        <v>157</v>
      </c>
      <c r="D207" s="94" t="s">
        <v>360</v>
      </c>
      <c r="E207" s="1" t="s">
        <v>149</v>
      </c>
      <c r="F207" s="2">
        <v>77.11</v>
      </c>
      <c r="G207" s="2">
        <v>77.11</v>
      </c>
      <c r="H207" s="2">
        <v>77.11</v>
      </c>
      <c r="I207" s="530"/>
      <c r="J207" s="531"/>
      <c r="K207" s="337">
        <f>H207/H206-1</f>
        <v>0.92775000000000007</v>
      </c>
      <c r="L207" s="359" t="s">
        <v>151</v>
      </c>
    </row>
    <row r="208" spans="1:12" ht="18" customHeight="1" x14ac:dyDescent="0.25">
      <c r="A208" s="180"/>
      <c r="B208" s="532"/>
      <c r="C208" s="189" t="s">
        <v>445</v>
      </c>
      <c r="D208" s="94"/>
      <c r="E208" s="1"/>
      <c r="F208" s="2"/>
      <c r="G208" s="2"/>
      <c r="H208" s="2"/>
      <c r="I208" s="202"/>
      <c r="J208" s="346"/>
      <c r="K208" s="337"/>
      <c r="L208" s="361"/>
    </row>
    <row r="209" spans="1:12" ht="18" customHeight="1" x14ac:dyDescent="0.25">
      <c r="A209" s="180"/>
      <c r="B209" s="532"/>
      <c r="C209" s="120" t="s">
        <v>152</v>
      </c>
      <c r="D209" s="94" t="s">
        <v>405</v>
      </c>
      <c r="E209" s="1" t="s">
        <v>212</v>
      </c>
      <c r="F209" s="2">
        <v>88.8</v>
      </c>
      <c r="G209" s="2">
        <v>88.8</v>
      </c>
      <c r="H209" s="2">
        <v>88.8</v>
      </c>
      <c r="I209" s="530">
        <f>H209*0.2+H209</f>
        <v>106.56</v>
      </c>
      <c r="J209" s="531">
        <f>F209*1.2</f>
        <v>106.55999999999999</v>
      </c>
      <c r="K209" s="337">
        <f>H209/H209-1</f>
        <v>0</v>
      </c>
      <c r="L209" s="359" t="s">
        <v>150</v>
      </c>
    </row>
    <row r="210" spans="1:12" ht="18" customHeight="1" x14ac:dyDescent="0.25">
      <c r="A210" s="180"/>
      <c r="B210" s="532"/>
      <c r="C210" s="120" t="s">
        <v>208</v>
      </c>
      <c r="D210" s="94" t="s">
        <v>376</v>
      </c>
      <c r="E210" s="1" t="s">
        <v>149</v>
      </c>
      <c r="F210" s="2">
        <v>94.97</v>
      </c>
      <c r="G210" s="2">
        <v>94.97</v>
      </c>
      <c r="H210" s="2">
        <v>94.97</v>
      </c>
      <c r="I210" s="530"/>
      <c r="J210" s="531"/>
      <c r="K210" s="337">
        <f>H210/H209-1</f>
        <v>6.9481981981982077E-2</v>
      </c>
      <c r="L210" s="359" t="s">
        <v>155</v>
      </c>
    </row>
    <row r="211" spans="1:12" ht="18" customHeight="1" x14ac:dyDescent="0.25">
      <c r="A211" s="180"/>
      <c r="B211" s="374" t="s">
        <v>136</v>
      </c>
      <c r="C211" s="120" t="s">
        <v>157</v>
      </c>
      <c r="D211" s="94" t="s">
        <v>360</v>
      </c>
      <c r="E211" s="1" t="s">
        <v>149</v>
      </c>
      <c r="F211" s="2">
        <v>347.27</v>
      </c>
      <c r="G211" s="2">
        <v>347.27</v>
      </c>
      <c r="H211" s="2">
        <v>347.27</v>
      </c>
      <c r="I211" s="372">
        <f>H211</f>
        <v>347.27</v>
      </c>
      <c r="J211" s="370">
        <f>F211*1.2</f>
        <v>416.72399999999999</v>
      </c>
      <c r="K211" s="337">
        <f>H211/H211-1</f>
        <v>0</v>
      </c>
      <c r="L211" s="359" t="s">
        <v>150</v>
      </c>
    </row>
    <row r="212" spans="1:12" ht="18" customHeight="1" x14ac:dyDescent="0.25">
      <c r="A212" s="179">
        <v>2</v>
      </c>
      <c r="B212" s="185" t="s">
        <v>63</v>
      </c>
      <c r="C212" s="170"/>
      <c r="D212" s="111"/>
      <c r="E212" s="58"/>
      <c r="F212" s="162"/>
      <c r="G212" s="162"/>
      <c r="H212" s="162"/>
      <c r="I212" s="203"/>
      <c r="J212" s="156"/>
      <c r="K212" s="163"/>
      <c r="L212" s="403"/>
    </row>
    <row r="213" spans="1:12" ht="18" customHeight="1" x14ac:dyDescent="0.25">
      <c r="A213" s="180"/>
      <c r="B213" s="550" t="s">
        <v>4</v>
      </c>
      <c r="C213" s="120" t="s">
        <v>152</v>
      </c>
      <c r="D213" s="94" t="s">
        <v>365</v>
      </c>
      <c r="E213" s="1" t="s">
        <v>212</v>
      </c>
      <c r="F213" s="2">
        <v>12.25</v>
      </c>
      <c r="G213" s="2">
        <v>12.25</v>
      </c>
      <c r="H213" s="2">
        <v>12.25</v>
      </c>
      <c r="I213" s="530">
        <f>H213*0.2+H213</f>
        <v>14.7</v>
      </c>
      <c r="J213" s="531">
        <f>F213*1.2</f>
        <v>14.7</v>
      </c>
      <c r="K213" s="337">
        <f>H213/H213-1</f>
        <v>0</v>
      </c>
      <c r="L213" s="359" t="s">
        <v>150</v>
      </c>
    </row>
    <row r="214" spans="1:12" ht="18" customHeight="1" x14ac:dyDescent="0.25">
      <c r="A214" s="180"/>
      <c r="B214" s="551"/>
      <c r="C214" s="120" t="s">
        <v>208</v>
      </c>
      <c r="D214" s="94" t="s">
        <v>406</v>
      </c>
      <c r="E214" s="1" t="s">
        <v>149</v>
      </c>
      <c r="F214" s="2">
        <v>14.52</v>
      </c>
      <c r="G214" s="2">
        <v>14.52</v>
      </c>
      <c r="H214" s="2">
        <v>14.52</v>
      </c>
      <c r="I214" s="530"/>
      <c r="J214" s="531"/>
      <c r="K214" s="337">
        <f>H214/H213-1</f>
        <v>0.18530612244897959</v>
      </c>
      <c r="L214" s="359" t="s">
        <v>155</v>
      </c>
    </row>
    <row r="215" spans="1:12" ht="18" customHeight="1" x14ac:dyDescent="0.25">
      <c r="A215" s="180"/>
      <c r="B215" s="551"/>
      <c r="C215" s="189" t="s">
        <v>443</v>
      </c>
      <c r="D215" s="94"/>
      <c r="E215" s="1"/>
      <c r="F215" s="2"/>
      <c r="G215" s="2"/>
      <c r="H215" s="2"/>
      <c r="I215" s="345"/>
      <c r="J215" s="346"/>
      <c r="K215" s="337"/>
      <c r="L215" s="361"/>
    </row>
    <row r="216" spans="1:12" ht="18" customHeight="1" x14ac:dyDescent="0.25">
      <c r="A216" s="180"/>
      <c r="B216" s="552"/>
      <c r="C216" s="120" t="s">
        <v>157</v>
      </c>
      <c r="D216" s="94" t="s">
        <v>364</v>
      </c>
      <c r="E216" s="1" t="s">
        <v>149</v>
      </c>
      <c r="F216" s="2">
        <v>53.46</v>
      </c>
      <c r="G216" s="2">
        <v>53.46</v>
      </c>
      <c r="H216" s="2">
        <v>53.46</v>
      </c>
      <c r="I216" s="372">
        <f>H216*0.2+H216</f>
        <v>64.152000000000001</v>
      </c>
      <c r="J216" s="370">
        <f>F216*1.2</f>
        <v>64.152000000000001</v>
      </c>
      <c r="K216" s="337">
        <f>H216/H216-1</f>
        <v>0</v>
      </c>
      <c r="L216" s="359" t="s">
        <v>150</v>
      </c>
    </row>
    <row r="217" spans="1:12" ht="18" customHeight="1" x14ac:dyDescent="0.25">
      <c r="A217" s="180"/>
      <c r="B217" s="532" t="s">
        <v>134</v>
      </c>
      <c r="C217" s="120" t="s">
        <v>152</v>
      </c>
      <c r="D217" s="94" t="s">
        <v>365</v>
      </c>
      <c r="E217" s="1" t="s">
        <v>212</v>
      </c>
      <c r="F217" s="2">
        <v>37.25</v>
      </c>
      <c r="G217" s="2">
        <v>37.25</v>
      </c>
      <c r="H217" s="2">
        <v>37.25</v>
      </c>
      <c r="I217" s="530">
        <f>H217*0.2+H217</f>
        <v>44.7</v>
      </c>
      <c r="J217" s="531">
        <f>F217*1.2</f>
        <v>44.699999999999996</v>
      </c>
      <c r="K217" s="337">
        <f>H217/H217-1</f>
        <v>0</v>
      </c>
      <c r="L217" s="359" t="s">
        <v>150</v>
      </c>
    </row>
    <row r="218" spans="1:12" ht="18" hidden="1" customHeight="1" x14ac:dyDescent="0.25">
      <c r="A218" s="180"/>
      <c r="B218" s="532"/>
      <c r="C218" s="120" t="s">
        <v>208</v>
      </c>
      <c r="D218" s="94" t="s">
        <v>406</v>
      </c>
      <c r="E218" s="1" t="s">
        <v>149</v>
      </c>
      <c r="F218" s="2">
        <v>49.95</v>
      </c>
      <c r="G218" s="2">
        <v>49.95</v>
      </c>
      <c r="H218" s="2">
        <v>49.95</v>
      </c>
      <c r="I218" s="530"/>
      <c r="J218" s="531"/>
      <c r="K218" s="337">
        <f>H218/H217-1</f>
        <v>0.34093959731543633</v>
      </c>
      <c r="L218" s="359" t="s">
        <v>151</v>
      </c>
    </row>
    <row r="219" spans="1:12" ht="18" customHeight="1" x14ac:dyDescent="0.25">
      <c r="A219" s="180"/>
      <c r="B219" s="532"/>
      <c r="C219" s="189" t="s">
        <v>445</v>
      </c>
      <c r="D219" s="94"/>
      <c r="E219" s="1"/>
      <c r="F219" s="2"/>
      <c r="G219" s="2"/>
      <c r="H219" s="2"/>
      <c r="I219" s="202"/>
      <c r="J219" s="346"/>
      <c r="K219" s="337"/>
      <c r="L219" s="361"/>
    </row>
    <row r="220" spans="1:12" ht="18" customHeight="1" x14ac:dyDescent="0.25">
      <c r="A220" s="180"/>
      <c r="B220" s="532"/>
      <c r="C220" s="120" t="s">
        <v>152</v>
      </c>
      <c r="D220" s="94" t="s">
        <v>407</v>
      </c>
      <c r="E220" s="1" t="s">
        <v>212</v>
      </c>
      <c r="F220" s="2">
        <v>167.25</v>
      </c>
      <c r="G220" s="2">
        <v>167.25</v>
      </c>
      <c r="H220" s="2">
        <v>167.25</v>
      </c>
      <c r="I220" s="530">
        <f>H220*0.2+H220</f>
        <v>200.7</v>
      </c>
      <c r="J220" s="531">
        <f>F220*1.2</f>
        <v>200.7</v>
      </c>
      <c r="K220" s="337">
        <f>H220/H220-1</f>
        <v>0</v>
      </c>
      <c r="L220" s="359" t="s">
        <v>150</v>
      </c>
    </row>
    <row r="221" spans="1:12" ht="18" customHeight="1" x14ac:dyDescent="0.25">
      <c r="A221" s="180"/>
      <c r="B221" s="532"/>
      <c r="C221" s="120" t="s">
        <v>157</v>
      </c>
      <c r="D221" s="94" t="s">
        <v>364</v>
      </c>
      <c r="E221" s="1" t="s">
        <v>149</v>
      </c>
      <c r="F221" s="2">
        <v>178.05</v>
      </c>
      <c r="G221" s="2">
        <v>178.05</v>
      </c>
      <c r="H221" s="2">
        <v>178.05</v>
      </c>
      <c r="I221" s="530"/>
      <c r="J221" s="531"/>
      <c r="K221" s="337">
        <f>H221/H220-1</f>
        <v>6.4573991031390277E-2</v>
      </c>
      <c r="L221" s="359" t="s">
        <v>155</v>
      </c>
    </row>
    <row r="222" spans="1:12" ht="18" customHeight="1" x14ac:dyDescent="0.25">
      <c r="A222" s="179">
        <v>3</v>
      </c>
      <c r="B222" s="185" t="s">
        <v>64</v>
      </c>
      <c r="C222" s="170"/>
      <c r="D222" s="111"/>
      <c r="E222" s="58"/>
      <c r="F222" s="162"/>
      <c r="G222" s="162"/>
      <c r="H222" s="162"/>
      <c r="I222" s="203"/>
      <c r="J222" s="156"/>
      <c r="K222" s="163"/>
      <c r="L222" s="403"/>
    </row>
    <row r="223" spans="1:12" ht="18" customHeight="1" x14ac:dyDescent="0.25">
      <c r="A223" s="180"/>
      <c r="B223" s="532" t="s">
        <v>4</v>
      </c>
      <c r="C223" s="120" t="s">
        <v>152</v>
      </c>
      <c r="D223" s="94" t="s">
        <v>408</v>
      </c>
      <c r="E223" s="1" t="s">
        <v>212</v>
      </c>
      <c r="F223" s="2">
        <v>15</v>
      </c>
      <c r="G223" s="2">
        <v>15</v>
      </c>
      <c r="H223" s="2">
        <v>15</v>
      </c>
      <c r="I223" s="530">
        <f>H223*0.2+H223</f>
        <v>18</v>
      </c>
      <c r="J223" s="531">
        <f>F223*1.2</f>
        <v>18</v>
      </c>
      <c r="K223" s="337">
        <f>H223/H223-1</f>
        <v>0</v>
      </c>
      <c r="L223" s="359" t="s">
        <v>150</v>
      </c>
    </row>
    <row r="224" spans="1:12" ht="18" hidden="1" customHeight="1" x14ac:dyDescent="0.25">
      <c r="A224" s="180"/>
      <c r="B224" s="532"/>
      <c r="C224" s="120" t="s">
        <v>208</v>
      </c>
      <c r="D224" s="94" t="s">
        <v>380</v>
      </c>
      <c r="E224" s="1" t="s">
        <v>149</v>
      </c>
      <c r="F224" s="2">
        <v>31.94</v>
      </c>
      <c r="G224" s="2">
        <v>31.94</v>
      </c>
      <c r="H224" s="2">
        <v>31.94</v>
      </c>
      <c r="I224" s="530"/>
      <c r="J224" s="531"/>
      <c r="K224" s="337">
        <f>H224/H223-1</f>
        <v>1.1293333333333333</v>
      </c>
      <c r="L224" s="359" t="s">
        <v>151</v>
      </c>
    </row>
    <row r="225" spans="1:12" ht="18" customHeight="1" x14ac:dyDescent="0.25">
      <c r="A225" s="180"/>
      <c r="B225" s="532" t="s">
        <v>134</v>
      </c>
      <c r="C225" s="120" t="s">
        <v>152</v>
      </c>
      <c r="D225" s="94" t="s">
        <v>408</v>
      </c>
      <c r="E225" s="1" t="s">
        <v>212</v>
      </c>
      <c r="F225" s="2">
        <v>48.1</v>
      </c>
      <c r="G225" s="2">
        <v>48.1</v>
      </c>
      <c r="H225" s="2">
        <v>48.1</v>
      </c>
      <c r="I225" s="530">
        <f>F225*0.2+F225</f>
        <v>57.72</v>
      </c>
      <c r="J225" s="533">
        <f>F225*1.2</f>
        <v>57.72</v>
      </c>
      <c r="K225" s="337">
        <f>H225/H225-1</f>
        <v>0</v>
      </c>
      <c r="L225" s="359" t="s">
        <v>150</v>
      </c>
    </row>
    <row r="226" spans="1:12" ht="18" hidden="1" customHeight="1" x14ac:dyDescent="0.25">
      <c r="A226" s="180"/>
      <c r="B226" s="532"/>
      <c r="C226" s="120" t="s">
        <v>157</v>
      </c>
      <c r="D226" s="94" t="s">
        <v>360</v>
      </c>
      <c r="E226" s="1" t="s">
        <v>149</v>
      </c>
      <c r="F226" s="2">
        <v>77.11</v>
      </c>
      <c r="G226" s="2">
        <v>77.11</v>
      </c>
      <c r="H226" s="2">
        <v>77.11</v>
      </c>
      <c r="I226" s="530"/>
      <c r="J226" s="547"/>
      <c r="K226" s="337">
        <f>H226/H225-1</f>
        <v>0.60311850311850312</v>
      </c>
      <c r="L226" s="359" t="s">
        <v>151</v>
      </c>
    </row>
    <row r="227" spans="1:12" ht="18" hidden="1" customHeight="1" x14ac:dyDescent="0.25">
      <c r="A227" s="180"/>
      <c r="B227" s="532"/>
      <c r="C227" s="120" t="s">
        <v>208</v>
      </c>
      <c r="D227" s="94" t="s">
        <v>380</v>
      </c>
      <c r="E227" s="1" t="s">
        <v>149</v>
      </c>
      <c r="F227" s="2">
        <v>102.13</v>
      </c>
      <c r="G227" s="2">
        <v>102.13</v>
      </c>
      <c r="H227" s="2">
        <v>102.13</v>
      </c>
      <c r="I227" s="530"/>
      <c r="J227" s="534"/>
      <c r="K227" s="337">
        <f>H227/H225-1</f>
        <v>1.1232848232848229</v>
      </c>
      <c r="L227" s="359" t="s">
        <v>151</v>
      </c>
    </row>
    <row r="228" spans="1:12" ht="18" customHeight="1" x14ac:dyDescent="0.25">
      <c r="A228" s="180"/>
      <c r="B228" s="532"/>
      <c r="C228" s="189" t="s">
        <v>443</v>
      </c>
      <c r="D228" s="94"/>
      <c r="E228" s="1"/>
      <c r="F228" s="2"/>
      <c r="G228" s="2"/>
      <c r="H228" s="2"/>
      <c r="I228" s="530"/>
      <c r="J228" s="429"/>
      <c r="K228" s="337"/>
      <c r="L228" s="361"/>
    </row>
    <row r="229" spans="1:12" ht="18" customHeight="1" x14ac:dyDescent="0.25">
      <c r="A229" s="180"/>
      <c r="B229" s="532"/>
      <c r="C229" s="120" t="s">
        <v>152</v>
      </c>
      <c r="D229" s="94" t="s">
        <v>405</v>
      </c>
      <c r="E229" s="1" t="s">
        <v>212</v>
      </c>
      <c r="F229" s="2">
        <v>88.8</v>
      </c>
      <c r="G229" s="2">
        <v>88.8</v>
      </c>
      <c r="H229" s="2">
        <v>88.8</v>
      </c>
      <c r="I229" s="372">
        <f>H229*0.2+H229</f>
        <v>106.56</v>
      </c>
      <c r="J229" s="370">
        <f>F229*1.2</f>
        <v>106.55999999999999</v>
      </c>
      <c r="K229" s="337">
        <f>H229/H229-1</f>
        <v>0</v>
      </c>
      <c r="L229" s="359" t="s">
        <v>150</v>
      </c>
    </row>
    <row r="230" spans="1:12" ht="18" customHeight="1" x14ac:dyDescent="0.25">
      <c r="A230" s="180"/>
      <c r="B230" s="374" t="s">
        <v>136</v>
      </c>
      <c r="C230" s="120" t="s">
        <v>208</v>
      </c>
      <c r="D230" s="94" t="s">
        <v>389</v>
      </c>
      <c r="E230" s="1" t="s">
        <v>149</v>
      </c>
      <c r="F230" s="2">
        <v>536.29999999999995</v>
      </c>
      <c r="G230" s="2">
        <v>536.29999999999995</v>
      </c>
      <c r="H230" s="2">
        <v>536.29999999999995</v>
      </c>
      <c r="I230" s="372">
        <f>H230*0.2+H230</f>
        <v>643.55999999999995</v>
      </c>
      <c r="J230" s="370">
        <f>F230*1.2</f>
        <v>643.55999999999995</v>
      </c>
      <c r="K230" s="337">
        <f>H230/H230-1</f>
        <v>0</v>
      </c>
      <c r="L230" s="359" t="s">
        <v>150</v>
      </c>
    </row>
    <row r="231" spans="1:12" ht="18" customHeight="1" x14ac:dyDescent="0.25">
      <c r="A231" s="180"/>
      <c r="B231" s="374" t="s">
        <v>400</v>
      </c>
      <c r="C231" s="120" t="s">
        <v>208</v>
      </c>
      <c r="D231" s="94" t="s">
        <v>389</v>
      </c>
      <c r="E231" s="1" t="s">
        <v>149</v>
      </c>
      <c r="F231" s="2">
        <v>134.1</v>
      </c>
      <c r="G231" s="2">
        <v>134.1</v>
      </c>
      <c r="H231" s="2">
        <v>134.1</v>
      </c>
      <c r="I231" s="372">
        <f>H231*0.2+H231</f>
        <v>160.91999999999999</v>
      </c>
      <c r="J231" s="370">
        <f>F231*1.2</f>
        <v>160.91999999999999</v>
      </c>
      <c r="K231" s="337">
        <f>H231/H231-1</f>
        <v>0</v>
      </c>
      <c r="L231" s="359" t="s">
        <v>150</v>
      </c>
    </row>
    <row r="232" spans="1:12" ht="18" customHeight="1" x14ac:dyDescent="0.25">
      <c r="A232" s="179">
        <v>4</v>
      </c>
      <c r="B232" s="185" t="s">
        <v>65</v>
      </c>
      <c r="C232" s="170"/>
      <c r="D232" s="111"/>
      <c r="E232" s="58"/>
      <c r="F232" s="162"/>
      <c r="G232" s="162"/>
      <c r="H232" s="162"/>
      <c r="I232" s="203"/>
      <c r="J232" s="156"/>
      <c r="K232" s="163"/>
      <c r="L232" s="403"/>
    </row>
    <row r="233" spans="1:12" ht="18" customHeight="1" x14ac:dyDescent="0.25">
      <c r="A233" s="180"/>
      <c r="B233" s="374" t="s">
        <v>4</v>
      </c>
      <c r="C233" s="120" t="s">
        <v>208</v>
      </c>
      <c r="D233" s="94" t="s">
        <v>372</v>
      </c>
      <c r="E233" s="1" t="s">
        <v>149</v>
      </c>
      <c r="F233" s="2">
        <v>49.16</v>
      </c>
      <c r="G233" s="2">
        <v>49.16</v>
      </c>
      <c r="H233" s="2">
        <v>49.16</v>
      </c>
      <c r="I233" s="372">
        <f>H233*0.2+H233</f>
        <v>58.991999999999997</v>
      </c>
      <c r="J233" s="370">
        <f>F233*1.2</f>
        <v>58.99199999999999</v>
      </c>
      <c r="K233" s="337">
        <f>H233/H233-1</f>
        <v>0</v>
      </c>
      <c r="L233" s="359" t="s">
        <v>150</v>
      </c>
    </row>
    <row r="234" spans="1:12" ht="18" customHeight="1" x14ac:dyDescent="0.25">
      <c r="A234" s="180"/>
      <c r="B234" s="532" t="s">
        <v>134</v>
      </c>
      <c r="C234" s="120" t="s">
        <v>152</v>
      </c>
      <c r="D234" s="94" t="s">
        <v>373</v>
      </c>
      <c r="E234" s="1" t="s">
        <v>212</v>
      </c>
      <c r="F234" s="2">
        <v>141</v>
      </c>
      <c r="G234" s="2">
        <v>141</v>
      </c>
      <c r="H234" s="2">
        <v>141</v>
      </c>
      <c r="I234" s="530">
        <f>F234*0.2+F234</f>
        <v>169.2</v>
      </c>
      <c r="J234" s="531">
        <f>F234*1.2</f>
        <v>169.2</v>
      </c>
      <c r="K234" s="337">
        <f>H234/H234-1</f>
        <v>0</v>
      </c>
      <c r="L234" s="359" t="s">
        <v>150</v>
      </c>
    </row>
    <row r="235" spans="1:12" ht="18" hidden="1" customHeight="1" x14ac:dyDescent="0.25">
      <c r="A235" s="180"/>
      <c r="B235" s="532"/>
      <c r="C235" s="120" t="s">
        <v>208</v>
      </c>
      <c r="D235" s="94" t="s">
        <v>372</v>
      </c>
      <c r="E235" s="1" t="s">
        <v>149</v>
      </c>
      <c r="F235" s="2">
        <v>189.12</v>
      </c>
      <c r="G235" s="2">
        <v>189.12</v>
      </c>
      <c r="H235" s="2">
        <v>189.12</v>
      </c>
      <c r="I235" s="530"/>
      <c r="J235" s="531"/>
      <c r="K235" s="337">
        <f>H235/H234-1</f>
        <v>0.34127659574468083</v>
      </c>
      <c r="L235" s="359" t="s">
        <v>151</v>
      </c>
    </row>
    <row r="236" spans="1:12" ht="18" hidden="1" customHeight="1" x14ac:dyDescent="0.25">
      <c r="A236" s="180"/>
      <c r="B236" s="532"/>
      <c r="C236" s="120" t="s">
        <v>157</v>
      </c>
      <c r="D236" s="94" t="s">
        <v>374</v>
      </c>
      <c r="E236" s="1" t="s">
        <v>149</v>
      </c>
      <c r="F236" s="2">
        <v>232.5</v>
      </c>
      <c r="G236" s="2">
        <v>232.5</v>
      </c>
      <c r="H236" s="2">
        <v>232.5</v>
      </c>
      <c r="I236" s="530"/>
      <c r="J236" s="531"/>
      <c r="K236" s="337">
        <f>H236/H234-1</f>
        <v>0.64893617021276606</v>
      </c>
      <c r="L236" s="359" t="s">
        <v>151</v>
      </c>
    </row>
    <row r="237" spans="1:12" ht="18" customHeight="1" x14ac:dyDescent="0.25">
      <c r="A237" s="180"/>
      <c r="B237" s="532" t="s">
        <v>135</v>
      </c>
      <c r="C237" s="120" t="s">
        <v>152</v>
      </c>
      <c r="D237" s="94" t="s">
        <v>373</v>
      </c>
      <c r="E237" s="1" t="s">
        <v>212</v>
      </c>
      <c r="F237" s="2">
        <v>348</v>
      </c>
      <c r="G237" s="2">
        <v>348</v>
      </c>
      <c r="H237" s="2">
        <v>348</v>
      </c>
      <c r="I237" s="530">
        <f>H237*0.2+H237</f>
        <v>417.6</v>
      </c>
      <c r="J237" s="531">
        <f>F237*1.2</f>
        <v>417.59999999999997</v>
      </c>
      <c r="K237" s="337">
        <f>H237/H237-1</f>
        <v>0</v>
      </c>
      <c r="L237" s="359" t="s">
        <v>150</v>
      </c>
    </row>
    <row r="238" spans="1:12" ht="18" hidden="1" customHeight="1" x14ac:dyDescent="0.25">
      <c r="A238" s="180"/>
      <c r="B238" s="532"/>
      <c r="C238" s="120" t="s">
        <v>208</v>
      </c>
      <c r="D238" s="94" t="s">
        <v>409</v>
      </c>
      <c r="E238" s="1" t="s">
        <v>149</v>
      </c>
      <c r="F238" s="2">
        <v>679.8</v>
      </c>
      <c r="G238" s="2">
        <v>679.8</v>
      </c>
      <c r="H238" s="2">
        <v>679.8</v>
      </c>
      <c r="I238" s="530"/>
      <c r="J238" s="531"/>
      <c r="K238" s="337">
        <f>H238/H237-1</f>
        <v>0.95344827586206882</v>
      </c>
      <c r="L238" s="359" t="s">
        <v>151</v>
      </c>
    </row>
    <row r="239" spans="1:12" ht="18" customHeight="1" x14ac:dyDescent="0.25">
      <c r="A239" s="180"/>
      <c r="B239" s="374" t="s">
        <v>136</v>
      </c>
      <c r="C239" s="120" t="s">
        <v>157</v>
      </c>
      <c r="D239" s="94" t="s">
        <v>374</v>
      </c>
      <c r="E239" s="1" t="s">
        <v>149</v>
      </c>
      <c r="F239" s="2">
        <v>1122.26</v>
      </c>
      <c r="G239" s="2">
        <v>1122.26</v>
      </c>
      <c r="H239" s="2">
        <v>1122.26</v>
      </c>
      <c r="I239" s="372">
        <f>H239*0.2+H239</f>
        <v>1346.712</v>
      </c>
      <c r="J239" s="370">
        <f>F239*1.2</f>
        <v>1346.712</v>
      </c>
      <c r="K239" s="337">
        <f>H239/H239-1</f>
        <v>0</v>
      </c>
      <c r="L239" s="359" t="s">
        <v>150</v>
      </c>
    </row>
    <row r="240" spans="1:12" ht="18" customHeight="1" x14ac:dyDescent="0.25">
      <c r="A240" s="179">
        <v>5</v>
      </c>
      <c r="B240" s="185" t="s">
        <v>66</v>
      </c>
      <c r="C240" s="170"/>
      <c r="D240" s="111"/>
      <c r="E240" s="58"/>
      <c r="F240" s="162"/>
      <c r="G240" s="162"/>
      <c r="H240" s="162"/>
      <c r="I240" s="203"/>
      <c r="J240" s="156"/>
      <c r="K240" s="163"/>
      <c r="L240" s="403"/>
    </row>
    <row r="241" spans="1:12" ht="18" customHeight="1" x14ac:dyDescent="0.25">
      <c r="A241" s="180"/>
      <c r="B241" s="532" t="s">
        <v>4</v>
      </c>
      <c r="C241" s="120" t="s">
        <v>152</v>
      </c>
      <c r="D241" s="94" t="s">
        <v>365</v>
      </c>
      <c r="E241" s="1" t="s">
        <v>212</v>
      </c>
      <c r="F241" s="2">
        <v>12.25</v>
      </c>
      <c r="G241" s="2">
        <v>12.25</v>
      </c>
      <c r="H241" s="2">
        <v>12.25</v>
      </c>
      <c r="I241" s="530">
        <f>H241*0.2+H241</f>
        <v>14.7</v>
      </c>
      <c r="J241" s="370">
        <f>F241*1.2</f>
        <v>14.7</v>
      </c>
      <c r="K241" s="337">
        <f>H241/H241-1</f>
        <v>0</v>
      </c>
      <c r="L241" s="359" t="s">
        <v>150</v>
      </c>
    </row>
    <row r="242" spans="1:12" ht="18" customHeight="1" x14ac:dyDescent="0.25">
      <c r="A242" s="180"/>
      <c r="B242" s="532"/>
      <c r="C242" s="189" t="s">
        <v>443</v>
      </c>
      <c r="D242" s="94"/>
      <c r="E242" s="1"/>
      <c r="F242" s="2"/>
      <c r="G242" s="2"/>
      <c r="H242" s="2"/>
      <c r="I242" s="530"/>
      <c r="J242" s="370"/>
      <c r="K242" s="337"/>
      <c r="L242" s="361"/>
    </row>
    <row r="243" spans="1:12" ht="18" customHeight="1" x14ac:dyDescent="0.25">
      <c r="A243" s="180"/>
      <c r="B243" s="532"/>
      <c r="C243" s="120" t="s">
        <v>208</v>
      </c>
      <c r="D243" s="94" t="s">
        <v>410</v>
      </c>
      <c r="E243" s="1" t="s">
        <v>149</v>
      </c>
      <c r="F243" s="2">
        <v>94.22</v>
      </c>
      <c r="G243" s="2">
        <v>94.22</v>
      </c>
      <c r="H243" s="2">
        <v>94.22</v>
      </c>
      <c r="I243" s="372">
        <f>H243*0.2+H243</f>
        <v>113.06399999999999</v>
      </c>
      <c r="J243" s="370">
        <f>F243*1.2</f>
        <v>113.06399999999999</v>
      </c>
      <c r="K243" s="337">
        <f>H243/H243-1</f>
        <v>0</v>
      </c>
      <c r="L243" s="359" t="s">
        <v>150</v>
      </c>
    </row>
    <row r="244" spans="1:12" ht="18" customHeight="1" x14ac:dyDescent="0.25">
      <c r="A244" s="180"/>
      <c r="B244" s="532" t="s">
        <v>134</v>
      </c>
      <c r="C244" s="120" t="s">
        <v>152</v>
      </c>
      <c r="D244" s="94" t="s">
        <v>365</v>
      </c>
      <c r="E244" s="1" t="s">
        <v>212</v>
      </c>
      <c r="F244" s="2">
        <v>37.25</v>
      </c>
      <c r="G244" s="2">
        <v>37.25</v>
      </c>
      <c r="H244" s="2">
        <v>37.25</v>
      </c>
      <c r="I244" s="530">
        <f>H244*0.2+H244</f>
        <v>44.7</v>
      </c>
      <c r="J244" s="531">
        <f>H244*1.2</f>
        <v>44.699999999999996</v>
      </c>
      <c r="K244" s="337">
        <f>H244/H244-1</f>
        <v>0</v>
      </c>
      <c r="L244" s="359" t="s">
        <v>150</v>
      </c>
    </row>
    <row r="245" spans="1:12" ht="18" hidden="1" customHeight="1" x14ac:dyDescent="0.25">
      <c r="A245" s="180"/>
      <c r="B245" s="532"/>
      <c r="C245" s="120" t="s">
        <v>157</v>
      </c>
      <c r="D245" s="94" t="s">
        <v>360</v>
      </c>
      <c r="E245" s="1" t="s">
        <v>149</v>
      </c>
      <c r="F245" s="2">
        <v>77.11</v>
      </c>
      <c r="G245" s="2">
        <v>77.11</v>
      </c>
      <c r="H245" s="2">
        <v>77.11</v>
      </c>
      <c r="I245" s="530"/>
      <c r="J245" s="531"/>
      <c r="K245" s="337">
        <f>H245/H244-1</f>
        <v>1.0700671140939599</v>
      </c>
      <c r="L245" s="359" t="s">
        <v>151</v>
      </c>
    </row>
    <row r="246" spans="1:12" ht="18" customHeight="1" x14ac:dyDescent="0.25">
      <c r="A246" s="180"/>
      <c r="B246" s="532"/>
      <c r="C246" s="189" t="s">
        <v>443</v>
      </c>
      <c r="D246" s="94"/>
      <c r="E246" s="1"/>
      <c r="F246" s="2"/>
      <c r="G246" s="2"/>
      <c r="H246" s="2"/>
      <c r="I246" s="202"/>
      <c r="J246" s="346"/>
      <c r="K246" s="337"/>
      <c r="L246" s="361"/>
    </row>
    <row r="247" spans="1:12" ht="18" customHeight="1" x14ac:dyDescent="0.25">
      <c r="A247" s="180"/>
      <c r="B247" s="532"/>
      <c r="C247" s="120" t="s">
        <v>152</v>
      </c>
      <c r="D247" s="94" t="s">
        <v>407</v>
      </c>
      <c r="E247" s="1" t="s">
        <v>212</v>
      </c>
      <c r="F247" s="2">
        <v>167.25</v>
      </c>
      <c r="G247" s="2">
        <v>167.25</v>
      </c>
      <c r="H247" s="2">
        <v>167.25</v>
      </c>
      <c r="I247" s="530">
        <f>H247*0.2+H247</f>
        <v>200.7</v>
      </c>
      <c r="J247" s="531">
        <f>H247*1.2</f>
        <v>200.7</v>
      </c>
      <c r="K247" s="337">
        <f>H247/H247-1</f>
        <v>0</v>
      </c>
      <c r="L247" s="359" t="s">
        <v>150</v>
      </c>
    </row>
    <row r="248" spans="1:12" ht="18" hidden="1" customHeight="1" x14ac:dyDescent="0.25">
      <c r="A248" s="180"/>
      <c r="B248" s="532"/>
      <c r="C248" s="120" t="s">
        <v>208</v>
      </c>
      <c r="D248" s="94" t="s">
        <v>410</v>
      </c>
      <c r="E248" s="1" t="s">
        <v>149</v>
      </c>
      <c r="F248" s="2">
        <v>318.94</v>
      </c>
      <c r="G248" s="2">
        <v>318.94</v>
      </c>
      <c r="H248" s="2">
        <v>318.94</v>
      </c>
      <c r="I248" s="530"/>
      <c r="J248" s="531"/>
      <c r="K248" s="337">
        <f>H248/H247-1</f>
        <v>0.90696562032884898</v>
      </c>
      <c r="L248" s="359" t="s">
        <v>151</v>
      </c>
    </row>
    <row r="249" spans="1:12" ht="18" customHeight="1" x14ac:dyDescent="0.25">
      <c r="A249" s="182"/>
      <c r="B249" s="188"/>
      <c r="C249" s="175"/>
      <c r="D249" s="94"/>
      <c r="E249" s="1"/>
      <c r="F249" s="2"/>
      <c r="G249" s="2"/>
      <c r="H249" s="2"/>
      <c r="I249" s="202"/>
      <c r="J249" s="346"/>
      <c r="K249" s="337"/>
      <c r="L249" s="361"/>
    </row>
    <row r="250" spans="1:12" s="395" customFormat="1" ht="44.25" customHeight="1" x14ac:dyDescent="0.25">
      <c r="A250" s="352"/>
      <c r="B250" s="187" t="s">
        <v>426</v>
      </c>
      <c r="C250" s="342" t="s">
        <v>146</v>
      </c>
      <c r="D250" s="178" t="s">
        <v>310</v>
      </c>
      <c r="E250" s="344" t="s">
        <v>2</v>
      </c>
      <c r="F250" s="353" t="s">
        <v>3</v>
      </c>
      <c r="G250" s="353" t="s">
        <v>141</v>
      </c>
      <c r="H250" s="343" t="s">
        <v>142</v>
      </c>
      <c r="I250" s="354" t="s">
        <v>549</v>
      </c>
      <c r="J250" s="355" t="s">
        <v>583</v>
      </c>
      <c r="K250" s="340" t="s">
        <v>139</v>
      </c>
      <c r="L250" s="153" t="s">
        <v>143</v>
      </c>
    </row>
    <row r="251" spans="1:12" ht="18" customHeight="1" x14ac:dyDescent="0.25">
      <c r="A251" s="179">
        <v>1</v>
      </c>
      <c r="B251" s="185" t="s">
        <v>62</v>
      </c>
      <c r="C251" s="170"/>
      <c r="D251" s="111"/>
      <c r="E251" s="58"/>
      <c r="F251" s="162"/>
      <c r="G251" s="162"/>
      <c r="H251" s="162"/>
      <c r="I251" s="203"/>
      <c r="J251" s="156"/>
      <c r="K251" s="163" t="s">
        <v>8</v>
      </c>
      <c r="L251" s="403"/>
    </row>
    <row r="252" spans="1:12" ht="18" customHeight="1" x14ac:dyDescent="0.25">
      <c r="A252" s="180"/>
      <c r="B252" s="532" t="s">
        <v>4</v>
      </c>
      <c r="C252" s="120" t="s">
        <v>152</v>
      </c>
      <c r="D252" s="94" t="s">
        <v>411</v>
      </c>
      <c r="E252" s="1" t="s">
        <v>212</v>
      </c>
      <c r="F252" s="2">
        <v>12.25</v>
      </c>
      <c r="G252" s="2">
        <v>12.25</v>
      </c>
      <c r="H252" s="2">
        <v>12.25</v>
      </c>
      <c r="I252" s="372">
        <f>H252*0.2+H252</f>
        <v>14.7</v>
      </c>
      <c r="J252" s="370">
        <f>H252*1.2</f>
        <v>14.7</v>
      </c>
      <c r="K252" s="337">
        <f>H252/H252-1</f>
        <v>0</v>
      </c>
      <c r="L252" s="359" t="s">
        <v>150</v>
      </c>
    </row>
    <row r="253" spans="1:12" ht="18" customHeight="1" x14ac:dyDescent="0.25">
      <c r="A253" s="180"/>
      <c r="B253" s="532"/>
      <c r="C253" s="189" t="s">
        <v>443</v>
      </c>
      <c r="D253" s="94"/>
      <c r="E253" s="1"/>
      <c r="F253" s="2"/>
      <c r="G253" s="2"/>
      <c r="H253" s="2"/>
      <c r="I253" s="202"/>
      <c r="J253" s="346"/>
      <c r="K253" s="337"/>
      <c r="L253" s="361"/>
    </row>
    <row r="254" spans="1:12" ht="18" customHeight="1" x14ac:dyDescent="0.25">
      <c r="A254" s="180"/>
      <c r="B254" s="532"/>
      <c r="C254" s="120" t="s">
        <v>208</v>
      </c>
      <c r="D254" s="94" t="s">
        <v>357</v>
      </c>
      <c r="E254" s="1" t="s">
        <v>149</v>
      </c>
      <c r="F254" s="2">
        <v>29.68</v>
      </c>
      <c r="G254" s="2">
        <v>29.68</v>
      </c>
      <c r="H254" s="2">
        <v>29.68</v>
      </c>
      <c r="I254" s="372">
        <f>H254*0.2+H254</f>
        <v>35.616</v>
      </c>
      <c r="J254" s="370">
        <f>F254*1.2</f>
        <v>35.616</v>
      </c>
      <c r="K254" s="337">
        <f>H254/H254-1</f>
        <v>0</v>
      </c>
      <c r="L254" s="359" t="s">
        <v>150</v>
      </c>
    </row>
    <row r="255" spans="1:12" ht="18" customHeight="1" x14ac:dyDescent="0.25">
      <c r="A255" s="180"/>
      <c r="B255" s="532" t="s">
        <v>134</v>
      </c>
      <c r="C255" s="120" t="s">
        <v>152</v>
      </c>
      <c r="D255" s="94" t="s">
        <v>411</v>
      </c>
      <c r="E255" s="1" t="s">
        <v>212</v>
      </c>
      <c r="F255" s="2">
        <v>40</v>
      </c>
      <c r="G255" s="2">
        <v>40</v>
      </c>
      <c r="H255" s="2">
        <v>40</v>
      </c>
      <c r="I255" s="530">
        <f>(H255+H256)/2</f>
        <v>58.555</v>
      </c>
      <c r="J255" s="531">
        <f>F255*1.2</f>
        <v>48</v>
      </c>
      <c r="K255" s="337">
        <f>H255/H255-1</f>
        <v>0</v>
      </c>
      <c r="L255" s="359" t="s">
        <v>150</v>
      </c>
    </row>
    <row r="256" spans="1:12" ht="18" hidden="1" customHeight="1" x14ac:dyDescent="0.25">
      <c r="A256" s="180"/>
      <c r="B256" s="532"/>
      <c r="C256" s="120" t="s">
        <v>157</v>
      </c>
      <c r="D256" s="94" t="s">
        <v>360</v>
      </c>
      <c r="E256" s="1" t="s">
        <v>149</v>
      </c>
      <c r="F256" s="2">
        <v>77.11</v>
      </c>
      <c r="G256" s="2">
        <v>77.11</v>
      </c>
      <c r="H256" s="2">
        <v>77.11</v>
      </c>
      <c r="I256" s="530"/>
      <c r="J256" s="531"/>
      <c r="K256" s="337"/>
      <c r="L256" s="359" t="s">
        <v>151</v>
      </c>
    </row>
    <row r="257" spans="1:12" ht="18" customHeight="1" x14ac:dyDescent="0.25">
      <c r="A257" s="180"/>
      <c r="B257" s="532"/>
      <c r="C257" s="189" t="s">
        <v>443</v>
      </c>
      <c r="D257" s="94"/>
      <c r="E257" s="1"/>
      <c r="F257" s="2"/>
      <c r="G257" s="2"/>
      <c r="H257" s="2"/>
      <c r="I257" s="202"/>
      <c r="J257" s="346"/>
      <c r="K257" s="337"/>
      <c r="L257" s="361"/>
    </row>
    <row r="258" spans="1:12" ht="18" customHeight="1" x14ac:dyDescent="0.25">
      <c r="A258" s="180"/>
      <c r="B258" s="532"/>
      <c r="C258" s="120" t="s">
        <v>152</v>
      </c>
      <c r="D258" s="94" t="s">
        <v>412</v>
      </c>
      <c r="E258" s="1" t="s">
        <v>212</v>
      </c>
      <c r="F258" s="2">
        <v>88.8</v>
      </c>
      <c r="G258" s="2">
        <v>88.8</v>
      </c>
      <c r="H258" s="2">
        <v>88.8</v>
      </c>
      <c r="I258" s="530">
        <f>(F258+F259)/2</f>
        <v>91.884999999999991</v>
      </c>
      <c r="J258" s="531">
        <f>F258*1.2</f>
        <v>106.55999999999999</v>
      </c>
      <c r="K258" s="337">
        <f>H258/H258-1</f>
        <v>0</v>
      </c>
      <c r="L258" s="359" t="s">
        <v>150</v>
      </c>
    </row>
    <row r="259" spans="1:12" ht="18" customHeight="1" x14ac:dyDescent="0.25">
      <c r="A259" s="180"/>
      <c r="B259" s="532"/>
      <c r="C259" s="120" t="s">
        <v>208</v>
      </c>
      <c r="D259" s="94" t="s">
        <v>357</v>
      </c>
      <c r="E259" s="1" t="s">
        <v>149</v>
      </c>
      <c r="F259" s="2">
        <v>94.97</v>
      </c>
      <c r="G259" s="2">
        <v>94.97</v>
      </c>
      <c r="H259" s="2">
        <v>94.97</v>
      </c>
      <c r="I259" s="530"/>
      <c r="J259" s="531"/>
      <c r="K259" s="337">
        <f>H259/H258-1</f>
        <v>6.9481981981982077E-2</v>
      </c>
      <c r="L259" s="359" t="s">
        <v>155</v>
      </c>
    </row>
    <row r="260" spans="1:12" ht="18" customHeight="1" x14ac:dyDescent="0.25">
      <c r="A260" s="180"/>
      <c r="B260" s="374" t="s">
        <v>136</v>
      </c>
      <c r="C260" s="120" t="s">
        <v>157</v>
      </c>
      <c r="D260" s="94" t="s">
        <v>360</v>
      </c>
      <c r="E260" s="1" t="s">
        <v>149</v>
      </c>
      <c r="F260" s="2">
        <v>347.27</v>
      </c>
      <c r="G260" s="2">
        <v>347.27</v>
      </c>
      <c r="H260" s="2">
        <v>347.27</v>
      </c>
      <c r="I260" s="372">
        <f>H260*0.2+H260</f>
        <v>416.72399999999999</v>
      </c>
      <c r="J260" s="370">
        <f>F260*1.2</f>
        <v>416.72399999999999</v>
      </c>
      <c r="K260" s="337">
        <f>H260/H260-1</f>
        <v>0</v>
      </c>
      <c r="L260" s="359" t="s">
        <v>150</v>
      </c>
    </row>
    <row r="261" spans="1:12" ht="18" customHeight="1" x14ac:dyDescent="0.25">
      <c r="A261" s="179">
        <v>2</v>
      </c>
      <c r="B261" s="185" t="s">
        <v>63</v>
      </c>
      <c r="C261" s="170"/>
      <c r="D261" s="111"/>
      <c r="E261" s="58"/>
      <c r="F261" s="162"/>
      <c r="G261" s="162"/>
      <c r="H261" s="162"/>
      <c r="I261" s="203"/>
      <c r="J261" s="156"/>
      <c r="K261" s="163"/>
      <c r="L261" s="403"/>
    </row>
    <row r="262" spans="1:12" ht="18" customHeight="1" x14ac:dyDescent="0.25">
      <c r="A262" s="180"/>
      <c r="B262" s="532" t="s">
        <v>4</v>
      </c>
      <c r="C262" s="120" t="s">
        <v>152</v>
      </c>
      <c r="D262" s="94" t="s">
        <v>365</v>
      </c>
      <c r="E262" s="1" t="s">
        <v>212</v>
      </c>
      <c r="F262" s="2">
        <v>12.25</v>
      </c>
      <c r="G262" s="2">
        <v>12.25</v>
      </c>
      <c r="H262" s="2">
        <v>12.25</v>
      </c>
      <c r="I262" s="530">
        <f>F262*0.2+F262</f>
        <v>14.7</v>
      </c>
      <c r="J262" s="533">
        <f>F262*1.2</f>
        <v>14.7</v>
      </c>
      <c r="K262" s="337">
        <f>H262/H262-1</f>
        <v>0</v>
      </c>
      <c r="L262" s="359" t="s">
        <v>150</v>
      </c>
    </row>
    <row r="263" spans="1:12" ht="18" hidden="1" customHeight="1" x14ac:dyDescent="0.25">
      <c r="A263" s="180"/>
      <c r="B263" s="532"/>
      <c r="C263" s="120" t="s">
        <v>208</v>
      </c>
      <c r="D263" s="94" t="s">
        <v>413</v>
      </c>
      <c r="E263" s="1" t="s">
        <v>149</v>
      </c>
      <c r="F263" s="2">
        <v>17.670000000000002</v>
      </c>
      <c r="G263" s="2">
        <v>17.670000000000002</v>
      </c>
      <c r="H263" s="2">
        <v>17.670000000000002</v>
      </c>
      <c r="I263" s="530"/>
      <c r="J263" s="534"/>
      <c r="K263" s="337">
        <f>H263/H262-1</f>
        <v>0.44244897959183693</v>
      </c>
      <c r="L263" s="359" t="s">
        <v>151</v>
      </c>
    </row>
    <row r="264" spans="1:12" ht="18" customHeight="1" x14ac:dyDescent="0.25">
      <c r="A264" s="180"/>
      <c r="B264" s="532"/>
      <c r="C264" s="189" t="s">
        <v>443</v>
      </c>
      <c r="D264" s="94"/>
      <c r="E264" s="1"/>
      <c r="F264" s="2"/>
      <c r="G264" s="2"/>
      <c r="H264" s="2"/>
      <c r="I264" s="530"/>
      <c r="J264" s="399"/>
      <c r="K264" s="337"/>
      <c r="L264" s="405"/>
    </row>
    <row r="265" spans="1:12" ht="18" customHeight="1" x14ac:dyDescent="0.25">
      <c r="A265" s="180"/>
      <c r="B265" s="532"/>
      <c r="C265" s="120" t="s">
        <v>157</v>
      </c>
      <c r="D265" s="94" t="s">
        <v>364</v>
      </c>
      <c r="E265" s="1" t="s">
        <v>149</v>
      </c>
      <c r="F265" s="2">
        <v>53.46</v>
      </c>
      <c r="G265" s="2">
        <v>53.46</v>
      </c>
      <c r="H265" s="2">
        <v>53.46</v>
      </c>
      <c r="I265" s="530"/>
      <c r="J265" s="370">
        <f>F265*1.2</f>
        <v>64.152000000000001</v>
      </c>
      <c r="K265" s="337">
        <f>H265/H262-1</f>
        <v>3.3640816326530611</v>
      </c>
      <c r="L265" s="405" t="s">
        <v>150</v>
      </c>
    </row>
    <row r="266" spans="1:12" ht="18" customHeight="1" x14ac:dyDescent="0.25">
      <c r="A266" s="180"/>
      <c r="B266" s="532" t="s">
        <v>134</v>
      </c>
      <c r="C266" s="120" t="s">
        <v>152</v>
      </c>
      <c r="D266" s="94" t="s">
        <v>365</v>
      </c>
      <c r="E266" s="1" t="s">
        <v>212</v>
      </c>
      <c r="F266" s="2">
        <v>37.25</v>
      </c>
      <c r="G266" s="2">
        <v>37.25</v>
      </c>
      <c r="H266" s="2">
        <v>37.25</v>
      </c>
      <c r="I266" s="530">
        <f>H266*0.2+H266</f>
        <v>44.7</v>
      </c>
      <c r="J266" s="531">
        <f>F266*1.2</f>
        <v>44.699999999999996</v>
      </c>
      <c r="K266" s="337">
        <f>H266/H266-1</f>
        <v>0</v>
      </c>
      <c r="L266" s="359" t="s">
        <v>150</v>
      </c>
    </row>
    <row r="267" spans="1:12" ht="18" hidden="1" customHeight="1" x14ac:dyDescent="0.25">
      <c r="A267" s="180"/>
      <c r="B267" s="532"/>
      <c r="C267" s="120" t="s">
        <v>208</v>
      </c>
      <c r="D267" s="94" t="s">
        <v>413</v>
      </c>
      <c r="E267" s="1" t="s">
        <v>149</v>
      </c>
      <c r="F267" s="2">
        <v>56.54</v>
      </c>
      <c r="G267" s="2">
        <v>56.54</v>
      </c>
      <c r="H267" s="2">
        <v>56.54</v>
      </c>
      <c r="I267" s="530"/>
      <c r="J267" s="531"/>
      <c r="K267" s="337">
        <f>H267/H266-1</f>
        <v>0.51785234899328847</v>
      </c>
      <c r="L267" s="359" t="s">
        <v>151</v>
      </c>
    </row>
    <row r="268" spans="1:12" ht="18" customHeight="1" x14ac:dyDescent="0.25">
      <c r="A268" s="180"/>
      <c r="B268" s="532"/>
      <c r="C268" s="189" t="s">
        <v>443</v>
      </c>
      <c r="D268" s="94"/>
      <c r="E268" s="1"/>
      <c r="F268" s="2"/>
      <c r="G268" s="2"/>
      <c r="H268" s="2"/>
      <c r="I268" s="202"/>
      <c r="J268" s="346"/>
      <c r="K268" s="337"/>
      <c r="L268" s="361"/>
    </row>
    <row r="269" spans="1:12" ht="18" customHeight="1" x14ac:dyDescent="0.25">
      <c r="A269" s="180"/>
      <c r="B269" s="532"/>
      <c r="C269" s="120" t="s">
        <v>157</v>
      </c>
      <c r="D269" s="94" t="s">
        <v>364</v>
      </c>
      <c r="E269" s="1" t="s">
        <v>149</v>
      </c>
      <c r="F269" s="2">
        <v>178.05</v>
      </c>
      <c r="G269" s="2">
        <v>178.05</v>
      </c>
      <c r="H269" s="2">
        <v>178.05</v>
      </c>
      <c r="I269" s="530">
        <f>H269*0.2+H269</f>
        <v>213.66000000000003</v>
      </c>
      <c r="J269" s="531">
        <f>F269*1.2</f>
        <v>213.66</v>
      </c>
      <c r="K269" s="337">
        <f>H269/H269-1</f>
        <v>0</v>
      </c>
      <c r="L269" s="359" t="s">
        <v>150</v>
      </c>
    </row>
    <row r="270" spans="1:12" ht="18" customHeight="1" x14ac:dyDescent="0.25">
      <c r="A270" s="180"/>
      <c r="B270" s="532"/>
      <c r="C270" s="120" t="s">
        <v>152</v>
      </c>
      <c r="D270" s="94" t="s">
        <v>402</v>
      </c>
      <c r="E270" s="1" t="s">
        <v>212</v>
      </c>
      <c r="F270" s="2">
        <v>206.85</v>
      </c>
      <c r="G270" s="2">
        <v>206.85</v>
      </c>
      <c r="H270" s="2">
        <v>206.85</v>
      </c>
      <c r="I270" s="530"/>
      <c r="J270" s="531"/>
      <c r="K270" s="337">
        <f>H270/H269-1</f>
        <v>0.1617523167649535</v>
      </c>
      <c r="L270" s="359" t="s">
        <v>155</v>
      </c>
    </row>
    <row r="271" spans="1:12" ht="18" customHeight="1" x14ac:dyDescent="0.25">
      <c r="A271" s="179">
        <v>3</v>
      </c>
      <c r="B271" s="185" t="s">
        <v>64</v>
      </c>
      <c r="C271" s="170"/>
      <c r="D271" s="111"/>
      <c r="E271" s="58"/>
      <c r="F271" s="162"/>
      <c r="G271" s="162"/>
      <c r="H271" s="162"/>
      <c r="I271" s="203"/>
      <c r="J271" s="156"/>
      <c r="K271" s="163"/>
      <c r="L271" s="403"/>
    </row>
    <row r="272" spans="1:12" ht="18" customHeight="1" x14ac:dyDescent="0.25">
      <c r="A272" s="180"/>
      <c r="B272" s="528" t="s">
        <v>4</v>
      </c>
      <c r="C272" s="120" t="s">
        <v>152</v>
      </c>
      <c r="D272" s="94" t="s">
        <v>408</v>
      </c>
      <c r="E272" s="1" t="s">
        <v>212</v>
      </c>
      <c r="F272" s="2">
        <v>15</v>
      </c>
      <c r="G272" s="2">
        <v>15</v>
      </c>
      <c r="H272" s="2">
        <v>15</v>
      </c>
      <c r="I272" s="530">
        <f>H272*0.2+H272</f>
        <v>18</v>
      </c>
      <c r="J272" s="531">
        <f>F272*1.2</f>
        <v>18</v>
      </c>
      <c r="K272" s="337">
        <f>H272/H272-1</f>
        <v>0</v>
      </c>
      <c r="L272" s="359" t="s">
        <v>150</v>
      </c>
    </row>
    <row r="273" spans="1:12" ht="18" hidden="1" customHeight="1" x14ac:dyDescent="0.25">
      <c r="A273" s="180"/>
      <c r="B273" s="528"/>
      <c r="C273" s="120" t="s">
        <v>208</v>
      </c>
      <c r="D273" s="94" t="s">
        <v>380</v>
      </c>
      <c r="E273" s="1" t="s">
        <v>149</v>
      </c>
      <c r="F273" s="2">
        <v>31.94</v>
      </c>
      <c r="G273" s="2">
        <v>31.94</v>
      </c>
      <c r="H273" s="2">
        <v>31.94</v>
      </c>
      <c r="I273" s="530"/>
      <c r="J273" s="531"/>
      <c r="K273" s="337">
        <f>H273/H272-1</f>
        <v>1.1293333333333333</v>
      </c>
      <c r="L273" s="359" t="s">
        <v>151</v>
      </c>
    </row>
    <row r="274" spans="1:12" ht="18" customHeight="1" x14ac:dyDescent="0.25">
      <c r="A274" s="180"/>
      <c r="B274" s="528" t="s">
        <v>134</v>
      </c>
      <c r="C274" s="120" t="s">
        <v>152</v>
      </c>
      <c r="D274" s="94" t="s">
        <v>408</v>
      </c>
      <c r="E274" s="1" t="s">
        <v>212</v>
      </c>
      <c r="F274" s="2">
        <v>48.1</v>
      </c>
      <c r="G274" s="2">
        <v>48.1</v>
      </c>
      <c r="H274" s="2">
        <v>48.1</v>
      </c>
      <c r="I274" s="530">
        <f>F274*0.2+F274</f>
        <v>57.72</v>
      </c>
      <c r="J274" s="531">
        <f>F274*1.2</f>
        <v>57.72</v>
      </c>
      <c r="K274" s="337">
        <f>H274/H274-1</f>
        <v>0</v>
      </c>
      <c r="L274" s="359" t="s">
        <v>150</v>
      </c>
    </row>
    <row r="275" spans="1:12" ht="18" hidden="1" customHeight="1" x14ac:dyDescent="0.25">
      <c r="A275" s="180"/>
      <c r="B275" s="528"/>
      <c r="C275" s="120" t="s">
        <v>157</v>
      </c>
      <c r="D275" s="94" t="s">
        <v>360</v>
      </c>
      <c r="E275" s="1" t="s">
        <v>149</v>
      </c>
      <c r="F275" s="2">
        <v>77.11</v>
      </c>
      <c r="G275" s="2">
        <v>77.11</v>
      </c>
      <c r="H275" s="2">
        <v>77.11</v>
      </c>
      <c r="I275" s="530"/>
      <c r="J275" s="531"/>
      <c r="K275" s="337">
        <f>H275/H274-1</f>
        <v>0.60311850311850312</v>
      </c>
      <c r="L275" s="359" t="s">
        <v>151</v>
      </c>
    </row>
    <row r="276" spans="1:12" ht="18" hidden="1" customHeight="1" x14ac:dyDescent="0.25">
      <c r="A276" s="180"/>
      <c r="B276" s="528"/>
      <c r="C276" s="120" t="s">
        <v>208</v>
      </c>
      <c r="D276" s="94" t="s">
        <v>380</v>
      </c>
      <c r="E276" s="1" t="s">
        <v>149</v>
      </c>
      <c r="F276" s="2">
        <v>102.13</v>
      </c>
      <c r="G276" s="2">
        <v>102.13</v>
      </c>
      <c r="H276" s="2">
        <v>102.13</v>
      </c>
      <c r="I276" s="530"/>
      <c r="J276" s="531"/>
      <c r="K276" s="337">
        <f>H276/H274-1</f>
        <v>1.1232848232848229</v>
      </c>
      <c r="L276" s="359" t="s">
        <v>151</v>
      </c>
    </row>
    <row r="277" spans="1:12" ht="18" customHeight="1" x14ac:dyDescent="0.25">
      <c r="A277" s="180"/>
      <c r="B277" s="528"/>
      <c r="C277" s="189" t="s">
        <v>443</v>
      </c>
      <c r="D277" s="94"/>
      <c r="E277" s="1"/>
      <c r="F277" s="2"/>
      <c r="G277" s="2"/>
      <c r="H277" s="2"/>
      <c r="I277" s="202"/>
      <c r="J277" s="346"/>
      <c r="K277" s="337"/>
      <c r="L277" s="361"/>
    </row>
    <row r="278" spans="1:12" ht="18" customHeight="1" x14ac:dyDescent="0.25">
      <c r="A278" s="180"/>
      <c r="B278" s="528"/>
      <c r="C278" s="120" t="s">
        <v>152</v>
      </c>
      <c r="D278" s="94" t="s">
        <v>414</v>
      </c>
      <c r="E278" s="1" t="s">
        <v>212</v>
      </c>
      <c r="F278" s="2">
        <v>88.8</v>
      </c>
      <c r="G278" s="2">
        <v>88.8</v>
      </c>
      <c r="H278" s="2">
        <v>88.8</v>
      </c>
      <c r="I278" s="345">
        <f>F278*0.2+F278</f>
        <v>106.56</v>
      </c>
      <c r="J278" s="346">
        <f>F278*1.2</f>
        <v>106.55999999999999</v>
      </c>
      <c r="K278" s="337">
        <f>H278/H278-1</f>
        <v>0</v>
      </c>
      <c r="L278" s="359" t="s">
        <v>150</v>
      </c>
    </row>
    <row r="279" spans="1:12" ht="18" customHeight="1" x14ac:dyDescent="0.25">
      <c r="A279" s="180"/>
      <c r="B279" s="528" t="s">
        <v>136</v>
      </c>
      <c r="C279" s="120" t="s">
        <v>157</v>
      </c>
      <c r="D279" s="94" t="s">
        <v>360</v>
      </c>
      <c r="E279" s="1" t="s">
        <v>149</v>
      </c>
      <c r="F279" s="2">
        <v>347.27</v>
      </c>
      <c r="G279" s="2">
        <v>347.27</v>
      </c>
      <c r="H279" s="2">
        <v>347.27</v>
      </c>
      <c r="I279" s="530">
        <f>H279*0.2+H279</f>
        <v>416.72399999999999</v>
      </c>
      <c r="J279" s="531">
        <f>F279*1.2</f>
        <v>416.72399999999999</v>
      </c>
      <c r="K279" s="337">
        <f>H279/H279-1</f>
        <v>0</v>
      </c>
      <c r="L279" s="359" t="s">
        <v>150</v>
      </c>
    </row>
    <row r="280" spans="1:12" ht="18" hidden="1" customHeight="1" x14ac:dyDescent="0.25">
      <c r="A280" s="180"/>
      <c r="B280" s="528"/>
      <c r="C280" s="120" t="s">
        <v>208</v>
      </c>
      <c r="D280" s="94" t="s">
        <v>415</v>
      </c>
      <c r="E280" s="1" t="s">
        <v>149</v>
      </c>
      <c r="F280" s="2">
        <v>536.29999999999995</v>
      </c>
      <c r="G280" s="2">
        <v>536.29999999999995</v>
      </c>
      <c r="H280" s="2">
        <v>536.29999999999995</v>
      </c>
      <c r="I280" s="530"/>
      <c r="J280" s="531"/>
      <c r="K280" s="337">
        <f>H280/H279-1</f>
        <v>0.54433149998560193</v>
      </c>
      <c r="L280" s="359" t="s">
        <v>151</v>
      </c>
    </row>
    <row r="281" spans="1:12" ht="18" customHeight="1" x14ac:dyDescent="0.25">
      <c r="A281" s="180"/>
      <c r="B281" s="347" t="s">
        <v>400</v>
      </c>
      <c r="C281" s="120" t="s">
        <v>208</v>
      </c>
      <c r="D281" s="94" t="s">
        <v>415</v>
      </c>
      <c r="E281" s="1" t="s">
        <v>149</v>
      </c>
      <c r="F281" s="2">
        <v>134.1</v>
      </c>
      <c r="G281" s="2">
        <v>134.1</v>
      </c>
      <c r="H281" s="2">
        <v>134.1</v>
      </c>
      <c r="I281" s="345">
        <f>H281*0.2+H281</f>
        <v>160.91999999999999</v>
      </c>
      <c r="J281" s="346">
        <f>F281*1.2</f>
        <v>160.91999999999999</v>
      </c>
      <c r="K281" s="337">
        <f>H281/H281-1</f>
        <v>0</v>
      </c>
      <c r="L281" s="359" t="s">
        <v>150</v>
      </c>
    </row>
    <row r="282" spans="1:12" ht="18" customHeight="1" x14ac:dyDescent="0.25">
      <c r="A282" s="179">
        <v>4</v>
      </c>
      <c r="B282" s="185" t="s">
        <v>65</v>
      </c>
      <c r="C282" s="170"/>
      <c r="D282" s="111"/>
      <c r="E282" s="58"/>
      <c r="F282" s="162"/>
      <c r="G282" s="162"/>
      <c r="H282" s="162"/>
      <c r="I282" s="203"/>
      <c r="J282" s="156"/>
      <c r="K282" s="163"/>
      <c r="L282" s="403"/>
    </row>
    <row r="283" spans="1:12" ht="18" customHeight="1" x14ac:dyDescent="0.25">
      <c r="A283" s="180"/>
      <c r="B283" s="349" t="s">
        <v>4</v>
      </c>
      <c r="C283" s="120" t="s">
        <v>208</v>
      </c>
      <c r="D283" s="94" t="s">
        <v>372</v>
      </c>
      <c r="E283" s="1" t="s">
        <v>149</v>
      </c>
      <c r="F283" s="2">
        <v>49.16</v>
      </c>
      <c r="G283" s="2">
        <v>49.16</v>
      </c>
      <c r="H283" s="2">
        <v>49.16</v>
      </c>
      <c r="I283" s="345">
        <f>H283*0.2+H283</f>
        <v>58.991999999999997</v>
      </c>
      <c r="J283" s="346">
        <f>H283*1.2</f>
        <v>58.99199999999999</v>
      </c>
      <c r="K283" s="337">
        <f>H283/H283-1</f>
        <v>0</v>
      </c>
      <c r="L283" s="359" t="s">
        <v>150</v>
      </c>
    </row>
    <row r="284" spans="1:12" ht="18" customHeight="1" x14ac:dyDescent="0.25">
      <c r="A284" s="180"/>
      <c r="B284" s="532" t="s">
        <v>134</v>
      </c>
      <c r="C284" s="120" t="s">
        <v>152</v>
      </c>
      <c r="D284" s="94" t="s">
        <v>373</v>
      </c>
      <c r="E284" s="1" t="s">
        <v>212</v>
      </c>
      <c r="F284" s="2">
        <v>141</v>
      </c>
      <c r="G284" s="2">
        <v>141</v>
      </c>
      <c r="H284" s="2">
        <v>141</v>
      </c>
      <c r="I284" s="530">
        <f>F284*0.2+F284</f>
        <v>169.2</v>
      </c>
      <c r="J284" s="531">
        <f>H284*1.2</f>
        <v>169.2</v>
      </c>
      <c r="K284" s="337">
        <f>H284/H284-1</f>
        <v>0</v>
      </c>
      <c r="L284" s="359" t="s">
        <v>150</v>
      </c>
    </row>
    <row r="285" spans="1:12" ht="18" hidden="1" customHeight="1" x14ac:dyDescent="0.25">
      <c r="A285" s="180"/>
      <c r="B285" s="532"/>
      <c r="C285" s="120" t="s">
        <v>208</v>
      </c>
      <c r="D285" s="94" t="s">
        <v>372</v>
      </c>
      <c r="E285" s="1" t="s">
        <v>149</v>
      </c>
      <c r="F285" s="2">
        <v>189.12</v>
      </c>
      <c r="G285" s="2">
        <v>189.12</v>
      </c>
      <c r="H285" s="2">
        <v>189.12</v>
      </c>
      <c r="I285" s="530"/>
      <c r="J285" s="531"/>
      <c r="K285" s="337">
        <f>H285/H284-1</f>
        <v>0.34127659574468083</v>
      </c>
      <c r="L285" s="359" t="s">
        <v>151</v>
      </c>
    </row>
    <row r="286" spans="1:12" ht="18" hidden="1" customHeight="1" x14ac:dyDescent="0.25">
      <c r="A286" s="180"/>
      <c r="B286" s="532"/>
      <c r="C286" s="120" t="s">
        <v>157</v>
      </c>
      <c r="D286" s="94" t="s">
        <v>374</v>
      </c>
      <c r="E286" s="1" t="s">
        <v>149</v>
      </c>
      <c r="F286" s="2">
        <v>232.5</v>
      </c>
      <c r="G286" s="2">
        <v>232.5</v>
      </c>
      <c r="H286" s="2">
        <v>232.5</v>
      </c>
      <c r="I286" s="530"/>
      <c r="J286" s="531"/>
      <c r="K286" s="337">
        <f>H286/H284-1</f>
        <v>0.64893617021276606</v>
      </c>
      <c r="L286" s="359" t="s">
        <v>151</v>
      </c>
    </row>
    <row r="287" spans="1:12" ht="18" customHeight="1" x14ac:dyDescent="0.25">
      <c r="A287" s="180"/>
      <c r="B287" s="349" t="s">
        <v>135</v>
      </c>
      <c r="C287" s="120" t="s">
        <v>152</v>
      </c>
      <c r="D287" s="94" t="s">
        <v>373</v>
      </c>
      <c r="E287" s="1" t="s">
        <v>212</v>
      </c>
      <c r="F287" s="2">
        <v>348</v>
      </c>
      <c r="G287" s="2">
        <v>348</v>
      </c>
      <c r="H287" s="2">
        <v>348</v>
      </c>
      <c r="I287" s="345">
        <f>H287*0.2+H287</f>
        <v>417.6</v>
      </c>
      <c r="J287" s="346">
        <f>H287*1.2</f>
        <v>417.59999999999997</v>
      </c>
      <c r="K287" s="337">
        <f>H287/H287-1</f>
        <v>0</v>
      </c>
      <c r="L287" s="359" t="s">
        <v>150</v>
      </c>
    </row>
    <row r="288" spans="1:12" ht="18" customHeight="1" x14ac:dyDescent="0.25">
      <c r="A288" s="180"/>
      <c r="B288" s="528" t="s">
        <v>136</v>
      </c>
      <c r="C288" s="120" t="s">
        <v>157</v>
      </c>
      <c r="D288" s="94" t="s">
        <v>374</v>
      </c>
      <c r="E288" s="1" t="s">
        <v>149</v>
      </c>
      <c r="F288" s="2">
        <v>1122.26</v>
      </c>
      <c r="G288" s="2">
        <v>1122.26</v>
      </c>
      <c r="H288" s="2">
        <v>1122.26</v>
      </c>
      <c r="I288" s="530">
        <f>H288*0.2+H288</f>
        <v>1346.712</v>
      </c>
      <c r="J288" s="436">
        <f>H288*1.2</f>
        <v>1346.712</v>
      </c>
      <c r="K288" s="440">
        <f>H288/H288-1</f>
        <v>0</v>
      </c>
      <c r="L288" s="462" t="s">
        <v>150</v>
      </c>
    </row>
    <row r="289" spans="1:12" ht="18" hidden="1" customHeight="1" x14ac:dyDescent="0.25">
      <c r="A289" s="180"/>
      <c r="B289" s="528"/>
      <c r="C289" s="120"/>
      <c r="D289" s="94"/>
      <c r="E289" s="1"/>
      <c r="F289" s="2"/>
      <c r="G289" s="2"/>
      <c r="H289" s="2"/>
      <c r="I289" s="530"/>
      <c r="J289" s="202"/>
      <c r="K289" s="440"/>
      <c r="L289" s="441"/>
    </row>
    <row r="290" spans="1:12" ht="18" customHeight="1" x14ac:dyDescent="0.25">
      <c r="A290" s="179">
        <v>5</v>
      </c>
      <c r="B290" s="185" t="s">
        <v>66</v>
      </c>
      <c r="C290" s="170"/>
      <c r="D290" s="111"/>
      <c r="E290" s="58"/>
      <c r="F290" s="162"/>
      <c r="G290" s="162"/>
      <c r="H290" s="162"/>
      <c r="I290" s="203"/>
      <c r="J290" s="156"/>
      <c r="K290" s="163"/>
      <c r="L290" s="403"/>
    </row>
    <row r="291" spans="1:12" ht="18" customHeight="1" x14ac:dyDescent="0.25">
      <c r="A291" s="180"/>
      <c r="B291" s="532" t="s">
        <v>4</v>
      </c>
      <c r="C291" s="120" t="s">
        <v>152</v>
      </c>
      <c r="D291" s="94" t="s">
        <v>416</v>
      </c>
      <c r="E291" s="1" t="s">
        <v>212</v>
      </c>
      <c r="F291" s="2">
        <v>12.25</v>
      </c>
      <c r="G291" s="2">
        <v>12.25</v>
      </c>
      <c r="H291" s="2">
        <v>12.25</v>
      </c>
      <c r="I291" s="530">
        <f>H291*0.2+H291</f>
        <v>14.7</v>
      </c>
      <c r="J291" s="370">
        <f>H291*1.2</f>
        <v>14.7</v>
      </c>
      <c r="K291" s="337">
        <f>H291/H291-1</f>
        <v>0</v>
      </c>
      <c r="L291" s="359" t="s">
        <v>150</v>
      </c>
    </row>
    <row r="292" spans="1:12" ht="18" customHeight="1" x14ac:dyDescent="0.25">
      <c r="A292" s="180"/>
      <c r="B292" s="532"/>
      <c r="C292" s="189" t="s">
        <v>443</v>
      </c>
      <c r="D292" s="94"/>
      <c r="E292" s="1"/>
      <c r="F292" s="2"/>
      <c r="G292" s="2"/>
      <c r="H292" s="2"/>
      <c r="I292" s="530"/>
      <c r="J292" s="429"/>
      <c r="K292" s="337"/>
      <c r="L292" s="361"/>
    </row>
    <row r="293" spans="1:12" ht="18" customHeight="1" x14ac:dyDescent="0.25">
      <c r="A293" s="180"/>
      <c r="B293" s="532"/>
      <c r="C293" s="120" t="s">
        <v>208</v>
      </c>
      <c r="D293" s="94" t="s">
        <v>392</v>
      </c>
      <c r="E293" s="1" t="s">
        <v>149</v>
      </c>
      <c r="F293" s="2">
        <v>94.22</v>
      </c>
      <c r="G293" s="2">
        <v>94.22</v>
      </c>
      <c r="H293" s="2">
        <v>94.22</v>
      </c>
      <c r="I293" s="345">
        <f>H293*0.2+H293</f>
        <v>113.06399999999999</v>
      </c>
      <c r="J293" s="346">
        <f>H293*1.2</f>
        <v>113.06399999999999</v>
      </c>
      <c r="K293" s="337">
        <f>H293/H293-1</f>
        <v>0</v>
      </c>
      <c r="L293" s="359" t="s">
        <v>150</v>
      </c>
    </row>
    <row r="294" spans="1:12" ht="18" customHeight="1" x14ac:dyDescent="0.25">
      <c r="A294" s="180"/>
      <c r="B294" s="532" t="s">
        <v>134</v>
      </c>
      <c r="C294" s="120" t="s">
        <v>152</v>
      </c>
      <c r="D294" s="94" t="s">
        <v>416</v>
      </c>
      <c r="E294" s="1" t="s">
        <v>212</v>
      </c>
      <c r="F294" s="2">
        <v>37.25</v>
      </c>
      <c r="G294" s="2">
        <v>37.25</v>
      </c>
      <c r="H294" s="2">
        <v>37.25</v>
      </c>
      <c r="I294" s="530">
        <f>H294*0.2+H294</f>
        <v>44.7</v>
      </c>
      <c r="J294" s="531">
        <f>H294*1.2</f>
        <v>44.699999999999996</v>
      </c>
      <c r="K294" s="337">
        <f>H294/H294-1</f>
        <v>0</v>
      </c>
      <c r="L294" s="359" t="s">
        <v>150</v>
      </c>
    </row>
    <row r="295" spans="1:12" ht="18" hidden="1" customHeight="1" x14ac:dyDescent="0.25">
      <c r="A295" s="180"/>
      <c r="B295" s="532"/>
      <c r="C295" s="120" t="s">
        <v>157</v>
      </c>
      <c r="D295" s="94" t="s">
        <v>360</v>
      </c>
      <c r="E295" s="1" t="s">
        <v>149</v>
      </c>
      <c r="F295" s="2">
        <v>77.11</v>
      </c>
      <c r="G295" s="2">
        <v>77.11</v>
      </c>
      <c r="H295" s="2">
        <v>77.11</v>
      </c>
      <c r="I295" s="530"/>
      <c r="J295" s="531"/>
      <c r="K295" s="337">
        <f>H295/H294-1</f>
        <v>1.0700671140939599</v>
      </c>
      <c r="L295" s="359" t="s">
        <v>151</v>
      </c>
    </row>
    <row r="296" spans="1:12" ht="18" customHeight="1" x14ac:dyDescent="0.25">
      <c r="A296" s="180"/>
      <c r="B296" s="532"/>
      <c r="C296" s="189" t="s">
        <v>443</v>
      </c>
      <c r="D296" s="94"/>
      <c r="E296" s="1"/>
      <c r="F296" s="2"/>
      <c r="G296" s="2"/>
      <c r="H296" s="2"/>
      <c r="I296" s="345"/>
      <c r="J296" s="346"/>
      <c r="K296" s="337"/>
      <c r="L296" s="361"/>
    </row>
    <row r="297" spans="1:12" ht="18" customHeight="1" x14ac:dyDescent="0.25">
      <c r="A297" s="180"/>
      <c r="B297" s="532"/>
      <c r="C297" s="120" t="s">
        <v>152</v>
      </c>
      <c r="D297" s="94" t="s">
        <v>407</v>
      </c>
      <c r="E297" s="1" t="s">
        <v>212</v>
      </c>
      <c r="F297" s="2">
        <v>206.85</v>
      </c>
      <c r="G297" s="2">
        <v>206.85</v>
      </c>
      <c r="H297" s="2">
        <v>206.85</v>
      </c>
      <c r="I297" s="530">
        <f>H297*0.2+H297</f>
        <v>248.22</v>
      </c>
      <c r="J297" s="531">
        <f>H297*1.2</f>
        <v>248.21999999999997</v>
      </c>
      <c r="K297" s="337">
        <f>H297/H297-1</f>
        <v>0</v>
      </c>
      <c r="L297" s="359" t="s">
        <v>150</v>
      </c>
    </row>
    <row r="298" spans="1:12" ht="18" hidden="1" customHeight="1" x14ac:dyDescent="0.25">
      <c r="A298" s="180"/>
      <c r="B298" s="532"/>
      <c r="C298" s="120" t="s">
        <v>208</v>
      </c>
      <c r="D298" s="94" t="s">
        <v>392</v>
      </c>
      <c r="E298" s="1" t="s">
        <v>149</v>
      </c>
      <c r="F298" s="2">
        <v>318.94</v>
      </c>
      <c r="G298" s="2">
        <v>318.94</v>
      </c>
      <c r="H298" s="2">
        <v>318.94</v>
      </c>
      <c r="I298" s="530"/>
      <c r="J298" s="531"/>
      <c r="K298" s="337">
        <f>H298/H297-1</f>
        <v>0.54189025864152773</v>
      </c>
      <c r="L298" s="359" t="s">
        <v>151</v>
      </c>
    </row>
    <row r="299" spans="1:12" ht="18" customHeight="1" x14ac:dyDescent="0.25">
      <c r="A299" s="180"/>
      <c r="B299" s="347" t="s">
        <v>136</v>
      </c>
      <c r="C299" s="81" t="s">
        <v>157</v>
      </c>
      <c r="D299" s="81" t="s">
        <v>360</v>
      </c>
      <c r="E299" s="81" t="s">
        <v>149</v>
      </c>
      <c r="F299" s="196">
        <v>347.27</v>
      </c>
      <c r="G299" s="196">
        <v>347.27</v>
      </c>
      <c r="H299" s="196">
        <v>347.27</v>
      </c>
      <c r="I299" s="357">
        <f>H299*0.2+H299</f>
        <v>416.72399999999999</v>
      </c>
      <c r="J299" s="407">
        <f>H299*1.2</f>
        <v>416.72399999999999</v>
      </c>
      <c r="K299" s="197">
        <f>H299/H299-1</f>
        <v>0</v>
      </c>
      <c r="L299" s="358" t="s">
        <v>150</v>
      </c>
    </row>
    <row r="300" spans="1:12" s="395" customFormat="1" ht="45" customHeight="1" x14ac:dyDescent="0.25">
      <c r="A300" s="352"/>
      <c r="B300" s="187" t="s">
        <v>425</v>
      </c>
      <c r="C300" s="342" t="s">
        <v>146</v>
      </c>
      <c r="D300" s="178" t="s">
        <v>310</v>
      </c>
      <c r="E300" s="344" t="s">
        <v>2</v>
      </c>
      <c r="F300" s="353" t="s">
        <v>3</v>
      </c>
      <c r="G300" s="353" t="s">
        <v>141</v>
      </c>
      <c r="H300" s="343" t="s">
        <v>142</v>
      </c>
      <c r="I300" s="354" t="s">
        <v>138</v>
      </c>
      <c r="J300" s="355" t="s">
        <v>583</v>
      </c>
      <c r="K300" s="340" t="s">
        <v>139</v>
      </c>
      <c r="L300" s="153" t="s">
        <v>143</v>
      </c>
    </row>
    <row r="301" spans="1:12" ht="18" customHeight="1" x14ac:dyDescent="0.25">
      <c r="A301" s="179">
        <v>1</v>
      </c>
      <c r="B301" s="185" t="s">
        <v>62</v>
      </c>
      <c r="C301" s="170"/>
      <c r="D301" s="111"/>
      <c r="E301" s="58"/>
      <c r="F301" s="162"/>
      <c r="G301" s="162"/>
      <c r="H301" s="162"/>
      <c r="I301" s="203"/>
      <c r="J301" s="156"/>
      <c r="K301" s="163" t="s">
        <v>8</v>
      </c>
      <c r="L301" s="403"/>
    </row>
    <row r="302" spans="1:12" ht="18" customHeight="1" x14ac:dyDescent="0.25">
      <c r="A302" s="180"/>
      <c r="B302" s="532" t="s">
        <v>4</v>
      </c>
      <c r="C302" s="120" t="s">
        <v>152</v>
      </c>
      <c r="D302" s="94" t="s">
        <v>417</v>
      </c>
      <c r="E302" s="1" t="s">
        <v>212</v>
      </c>
      <c r="F302" s="2">
        <v>12.25</v>
      </c>
      <c r="G302" s="2">
        <v>12.25</v>
      </c>
      <c r="H302" s="2">
        <v>12.25</v>
      </c>
      <c r="I302" s="345">
        <f>H302*0.2+H302</f>
        <v>14.7</v>
      </c>
      <c r="J302" s="346">
        <f>F302*1.2</f>
        <v>14.7</v>
      </c>
      <c r="K302" s="337">
        <f>H302/H302-1</f>
        <v>0</v>
      </c>
      <c r="L302" s="359" t="s">
        <v>150</v>
      </c>
    </row>
    <row r="303" spans="1:12" ht="18" customHeight="1" x14ac:dyDescent="0.25">
      <c r="A303" s="180"/>
      <c r="B303" s="532"/>
      <c r="C303" s="189" t="s">
        <v>443</v>
      </c>
      <c r="D303" s="94"/>
      <c r="E303" s="1"/>
      <c r="F303" s="2"/>
      <c r="G303" s="2"/>
      <c r="H303" s="2"/>
      <c r="I303" s="345"/>
      <c r="J303" s="346"/>
      <c r="K303" s="337"/>
      <c r="L303" s="361"/>
    </row>
    <row r="304" spans="1:12" ht="18" customHeight="1" x14ac:dyDescent="0.25">
      <c r="A304" s="180"/>
      <c r="B304" s="532"/>
      <c r="C304" s="120" t="s">
        <v>208</v>
      </c>
      <c r="D304" s="94" t="s">
        <v>376</v>
      </c>
      <c r="E304" s="1" t="s">
        <v>149</v>
      </c>
      <c r="F304" s="2">
        <v>29.68</v>
      </c>
      <c r="G304" s="2">
        <v>29.68</v>
      </c>
      <c r="H304" s="2">
        <v>29.68</v>
      </c>
      <c r="I304" s="345">
        <f>H304*0.2+H304</f>
        <v>35.616</v>
      </c>
      <c r="J304" s="346">
        <f>F304*1.2</f>
        <v>35.616</v>
      </c>
      <c r="K304" s="337">
        <f>H304/H304-1</f>
        <v>0</v>
      </c>
      <c r="L304" s="359" t="s">
        <v>150</v>
      </c>
    </row>
    <row r="305" spans="1:12" ht="18" customHeight="1" x14ac:dyDescent="0.25">
      <c r="A305" s="180"/>
      <c r="B305" s="532" t="s">
        <v>134</v>
      </c>
      <c r="C305" s="120" t="s">
        <v>152</v>
      </c>
      <c r="D305" s="94" t="s">
        <v>417</v>
      </c>
      <c r="E305" s="1" t="s">
        <v>212</v>
      </c>
      <c r="F305" s="2">
        <v>40</v>
      </c>
      <c r="G305" s="2">
        <v>40</v>
      </c>
      <c r="H305" s="2">
        <v>40</v>
      </c>
      <c r="I305" s="530">
        <f>H305*0.2+H305</f>
        <v>48</v>
      </c>
      <c r="J305" s="531">
        <f>F305*1.2</f>
        <v>48</v>
      </c>
      <c r="K305" s="337">
        <f>H305/H305-1</f>
        <v>0</v>
      </c>
      <c r="L305" s="359" t="s">
        <v>150</v>
      </c>
    </row>
    <row r="306" spans="1:12" ht="18" hidden="1" customHeight="1" x14ac:dyDescent="0.25">
      <c r="A306" s="180"/>
      <c r="B306" s="532"/>
      <c r="C306" s="120" t="s">
        <v>157</v>
      </c>
      <c r="D306" s="94" t="s">
        <v>360</v>
      </c>
      <c r="E306" s="1" t="s">
        <v>149</v>
      </c>
      <c r="F306" s="2">
        <v>77.11</v>
      </c>
      <c r="G306" s="2">
        <v>77.11</v>
      </c>
      <c r="H306" s="2">
        <v>77.11</v>
      </c>
      <c r="I306" s="530"/>
      <c r="J306" s="531"/>
      <c r="K306" s="337">
        <f>H306/H305-1</f>
        <v>0.92775000000000007</v>
      </c>
      <c r="L306" s="359" t="s">
        <v>151</v>
      </c>
    </row>
    <row r="307" spans="1:12" ht="18" customHeight="1" x14ac:dyDescent="0.25">
      <c r="A307" s="180"/>
      <c r="B307" s="532"/>
      <c r="C307" s="189" t="s">
        <v>443</v>
      </c>
      <c r="D307" s="94"/>
      <c r="E307" s="1"/>
      <c r="F307" s="2"/>
      <c r="G307" s="2"/>
      <c r="H307" s="2"/>
      <c r="I307" s="202"/>
      <c r="J307" s="346"/>
      <c r="K307" s="337"/>
      <c r="L307" s="361"/>
    </row>
    <row r="308" spans="1:12" ht="18" customHeight="1" x14ac:dyDescent="0.25">
      <c r="A308" s="180"/>
      <c r="B308" s="532"/>
      <c r="C308" s="120" t="s">
        <v>152</v>
      </c>
      <c r="D308" s="94" t="s">
        <v>418</v>
      </c>
      <c r="E308" s="1" t="s">
        <v>212</v>
      </c>
      <c r="F308" s="2">
        <v>88.8</v>
      </c>
      <c r="G308" s="2">
        <v>88.8</v>
      </c>
      <c r="H308" s="2">
        <v>88.8</v>
      </c>
      <c r="I308" s="530">
        <f>H308*0.2+H308</f>
        <v>106.56</v>
      </c>
      <c r="J308" s="531">
        <f>F308*1.2</f>
        <v>106.55999999999999</v>
      </c>
      <c r="K308" s="337">
        <f>H308/H308-1</f>
        <v>0</v>
      </c>
      <c r="L308" s="359" t="s">
        <v>150</v>
      </c>
    </row>
    <row r="309" spans="1:12" ht="18" customHeight="1" x14ac:dyDescent="0.25">
      <c r="A309" s="180"/>
      <c r="B309" s="532"/>
      <c r="C309" s="120" t="s">
        <v>208</v>
      </c>
      <c r="D309" s="94" t="s">
        <v>376</v>
      </c>
      <c r="E309" s="1" t="s">
        <v>149</v>
      </c>
      <c r="F309" s="2">
        <v>94.97</v>
      </c>
      <c r="G309" s="2">
        <v>94.97</v>
      </c>
      <c r="H309" s="2">
        <v>94.97</v>
      </c>
      <c r="I309" s="530"/>
      <c r="J309" s="531"/>
      <c r="K309" s="337">
        <f>H309/H308-1</f>
        <v>6.9481981981982077E-2</v>
      </c>
      <c r="L309" s="359" t="s">
        <v>155</v>
      </c>
    </row>
    <row r="310" spans="1:12" ht="18" customHeight="1" x14ac:dyDescent="0.25">
      <c r="A310" s="180"/>
      <c r="B310" s="374" t="s">
        <v>7</v>
      </c>
      <c r="C310" s="120" t="s">
        <v>157</v>
      </c>
      <c r="D310" s="94" t="s">
        <v>360</v>
      </c>
      <c r="E310" s="1" t="s">
        <v>149</v>
      </c>
      <c r="F310" s="2">
        <v>347.27</v>
      </c>
      <c r="G310" s="2">
        <v>347.27</v>
      </c>
      <c r="H310" s="2">
        <v>347.27</v>
      </c>
      <c r="I310" s="372">
        <f>H310*0.2+H310</f>
        <v>416.72399999999999</v>
      </c>
      <c r="J310" s="370">
        <f>F310*1.2</f>
        <v>416.72399999999999</v>
      </c>
      <c r="K310" s="337">
        <f>H310/H310-1</f>
        <v>0</v>
      </c>
      <c r="L310" s="359" t="s">
        <v>150</v>
      </c>
    </row>
    <row r="311" spans="1:12" ht="18" customHeight="1" x14ac:dyDescent="0.25">
      <c r="A311" s="179">
        <v>2</v>
      </c>
      <c r="B311" s="185" t="s">
        <v>63</v>
      </c>
      <c r="C311" s="170"/>
      <c r="D311" s="111"/>
      <c r="E311" s="58"/>
      <c r="F311" s="162"/>
      <c r="G311" s="162"/>
      <c r="H311" s="162"/>
      <c r="I311" s="203"/>
      <c r="J311" s="156"/>
      <c r="K311" s="163"/>
      <c r="L311" s="403"/>
    </row>
    <row r="312" spans="1:12" ht="18" customHeight="1" x14ac:dyDescent="0.25">
      <c r="A312" s="180"/>
      <c r="B312" s="532" t="s">
        <v>4</v>
      </c>
      <c r="C312" s="120" t="s">
        <v>152</v>
      </c>
      <c r="D312" s="94" t="s">
        <v>419</v>
      </c>
      <c r="E312" s="1" t="s">
        <v>212</v>
      </c>
      <c r="F312" s="2">
        <v>12.25</v>
      </c>
      <c r="G312" s="2">
        <v>12.25</v>
      </c>
      <c r="H312" s="2">
        <v>12.25</v>
      </c>
      <c r="I312" s="530">
        <f>H312*0.2+H312</f>
        <v>14.7</v>
      </c>
      <c r="J312" s="531">
        <f>F312*1.2</f>
        <v>14.7</v>
      </c>
      <c r="K312" s="337">
        <f>H312/H312-1</f>
        <v>0</v>
      </c>
      <c r="L312" s="359" t="s">
        <v>150</v>
      </c>
    </row>
    <row r="313" spans="1:12" ht="18" hidden="1" customHeight="1" x14ac:dyDescent="0.25">
      <c r="A313" s="180"/>
      <c r="B313" s="532"/>
      <c r="C313" s="120" t="s">
        <v>208</v>
      </c>
      <c r="D313" s="94" t="s">
        <v>420</v>
      </c>
      <c r="E313" s="1" t="s">
        <v>149</v>
      </c>
      <c r="F313" s="2">
        <v>17.489999999999998</v>
      </c>
      <c r="G313" s="2">
        <v>17.489999999999998</v>
      </c>
      <c r="H313" s="2">
        <v>17.489999999999998</v>
      </c>
      <c r="I313" s="530"/>
      <c r="J313" s="531"/>
      <c r="K313" s="337">
        <f>H313/H312-1</f>
        <v>0.42775510204081613</v>
      </c>
      <c r="L313" s="359" t="s">
        <v>151</v>
      </c>
    </row>
    <row r="314" spans="1:12" ht="18" customHeight="1" x14ac:dyDescent="0.25">
      <c r="A314" s="180"/>
      <c r="B314" s="532"/>
      <c r="C314" s="189" t="s">
        <v>443</v>
      </c>
      <c r="D314" s="94"/>
      <c r="E314" s="1"/>
      <c r="F314" s="2"/>
      <c r="G314" s="2"/>
      <c r="H314" s="2"/>
      <c r="I314" s="202"/>
      <c r="J314" s="346"/>
      <c r="K314" s="337"/>
      <c r="L314" s="361"/>
    </row>
    <row r="315" spans="1:12" ht="18" customHeight="1" x14ac:dyDescent="0.25">
      <c r="A315" s="180"/>
      <c r="B315" s="532"/>
      <c r="C315" s="120" t="s">
        <v>157</v>
      </c>
      <c r="D315" s="94" t="s">
        <v>364</v>
      </c>
      <c r="E315" s="1" t="s">
        <v>149</v>
      </c>
      <c r="F315" s="2">
        <v>53.46</v>
      </c>
      <c r="G315" s="2">
        <v>53.46</v>
      </c>
      <c r="H315" s="2">
        <v>53.46</v>
      </c>
      <c r="I315" s="372">
        <f>H315*0.2+H315</f>
        <v>64.152000000000001</v>
      </c>
      <c r="J315" s="370">
        <f>F315*1.2</f>
        <v>64.152000000000001</v>
      </c>
      <c r="K315" s="337">
        <f>H315/H315-1</f>
        <v>0</v>
      </c>
      <c r="L315" s="359" t="s">
        <v>150</v>
      </c>
    </row>
    <row r="316" spans="1:12" ht="18" customHeight="1" x14ac:dyDescent="0.25">
      <c r="A316" s="180"/>
      <c r="B316" s="532" t="s">
        <v>134</v>
      </c>
      <c r="C316" s="120" t="s">
        <v>152</v>
      </c>
      <c r="D316" s="94" t="s">
        <v>419</v>
      </c>
      <c r="E316" s="1" t="s">
        <v>212</v>
      </c>
      <c r="F316" s="2">
        <v>37.25</v>
      </c>
      <c r="G316" s="2">
        <v>37.25</v>
      </c>
      <c r="H316" s="2">
        <v>37.25</v>
      </c>
      <c r="I316" s="530">
        <f>H316*0.2+H316</f>
        <v>44.7</v>
      </c>
      <c r="J316" s="531">
        <f>F316*1.2</f>
        <v>44.699999999999996</v>
      </c>
      <c r="K316" s="337">
        <f>H316/H316-1</f>
        <v>0</v>
      </c>
      <c r="L316" s="359" t="s">
        <v>150</v>
      </c>
    </row>
    <row r="317" spans="1:12" ht="18" hidden="1" customHeight="1" x14ac:dyDescent="0.25">
      <c r="A317" s="180"/>
      <c r="B317" s="532"/>
      <c r="C317" s="120" t="s">
        <v>208</v>
      </c>
      <c r="D317" s="94" t="s">
        <v>420</v>
      </c>
      <c r="E317" s="1" t="s">
        <v>149</v>
      </c>
      <c r="F317" s="2">
        <v>55.99</v>
      </c>
      <c r="G317" s="2">
        <v>55.99</v>
      </c>
      <c r="H317" s="2">
        <v>55.99</v>
      </c>
      <c r="I317" s="530"/>
      <c r="J317" s="531"/>
      <c r="K317" s="337">
        <f>H317/H316-1</f>
        <v>0.5030872483221478</v>
      </c>
      <c r="L317" s="359" t="s">
        <v>151</v>
      </c>
    </row>
    <row r="318" spans="1:12" ht="18" customHeight="1" x14ac:dyDescent="0.25">
      <c r="A318" s="180"/>
      <c r="B318" s="532"/>
      <c r="C318" s="189" t="s">
        <v>443</v>
      </c>
      <c r="D318" s="94"/>
      <c r="E318" s="1"/>
      <c r="F318" s="2"/>
      <c r="G318" s="2"/>
      <c r="H318" s="2"/>
      <c r="I318" s="202"/>
      <c r="J318" s="346"/>
      <c r="K318" s="337"/>
      <c r="L318" s="361"/>
    </row>
    <row r="319" spans="1:12" ht="18" customHeight="1" x14ac:dyDescent="0.25">
      <c r="A319" s="180"/>
      <c r="B319" s="532"/>
      <c r="C319" s="120" t="s">
        <v>152</v>
      </c>
      <c r="D319" s="94" t="s">
        <v>407</v>
      </c>
      <c r="E319" s="1" t="s">
        <v>212</v>
      </c>
      <c r="F319" s="2">
        <v>162.30000000000001</v>
      </c>
      <c r="G319" s="2">
        <v>162.30000000000001</v>
      </c>
      <c r="H319" s="2">
        <v>162.30000000000001</v>
      </c>
      <c r="I319" s="372">
        <f>H319*0.2+H319</f>
        <v>194.76000000000002</v>
      </c>
      <c r="J319" s="370">
        <f>F319*1.2</f>
        <v>194.76000000000002</v>
      </c>
      <c r="K319" s="337">
        <f>H319/H319-1</f>
        <v>0</v>
      </c>
      <c r="L319" s="359" t="s">
        <v>150</v>
      </c>
    </row>
    <row r="320" spans="1:12" ht="18" customHeight="1" x14ac:dyDescent="0.25">
      <c r="A320" s="179">
        <v>3</v>
      </c>
      <c r="B320" s="185" t="s">
        <v>64</v>
      </c>
      <c r="C320" s="170"/>
      <c r="D320" s="111"/>
      <c r="E320" s="58"/>
      <c r="F320" s="162"/>
      <c r="G320" s="162"/>
      <c r="H320" s="162"/>
      <c r="I320" s="203"/>
      <c r="J320" s="156"/>
      <c r="K320" s="163"/>
      <c r="L320" s="403"/>
    </row>
    <row r="321" spans="1:12" ht="18" customHeight="1" x14ac:dyDescent="0.25">
      <c r="A321" s="180"/>
      <c r="B321" s="528" t="s">
        <v>4</v>
      </c>
      <c r="C321" s="120" t="s">
        <v>152</v>
      </c>
      <c r="D321" s="94" t="s">
        <v>421</v>
      </c>
      <c r="E321" s="1" t="s">
        <v>212</v>
      </c>
      <c r="F321" s="2">
        <v>15</v>
      </c>
      <c r="G321" s="2">
        <v>15</v>
      </c>
      <c r="H321" s="2">
        <v>15</v>
      </c>
      <c r="I321" s="530">
        <f>H321*0.2+H321</f>
        <v>18</v>
      </c>
      <c r="J321" s="531">
        <f>F321*1.2</f>
        <v>18</v>
      </c>
      <c r="K321" s="337">
        <f>H321/H321-1</f>
        <v>0</v>
      </c>
      <c r="L321" s="359" t="s">
        <v>150</v>
      </c>
    </row>
    <row r="322" spans="1:12" ht="18" hidden="1" customHeight="1" x14ac:dyDescent="0.25">
      <c r="A322" s="180"/>
      <c r="B322" s="528"/>
      <c r="C322" s="120" t="s">
        <v>208</v>
      </c>
      <c r="D322" s="94" t="s">
        <v>380</v>
      </c>
      <c r="E322" s="1" t="s">
        <v>149</v>
      </c>
      <c r="F322" s="2">
        <v>31.94</v>
      </c>
      <c r="G322" s="2">
        <v>31.94</v>
      </c>
      <c r="H322" s="2">
        <v>31.94</v>
      </c>
      <c r="I322" s="530"/>
      <c r="J322" s="531"/>
      <c r="K322" s="337">
        <f>H322/H321-1</f>
        <v>1.1293333333333333</v>
      </c>
      <c r="L322" s="359" t="s">
        <v>151</v>
      </c>
    </row>
    <row r="323" spans="1:12" ht="18" customHeight="1" x14ac:dyDescent="0.25">
      <c r="A323" s="180"/>
      <c r="B323" s="528" t="s">
        <v>134</v>
      </c>
      <c r="C323" s="120" t="s">
        <v>152</v>
      </c>
      <c r="D323" s="94" t="s">
        <v>421</v>
      </c>
      <c r="E323" s="1" t="s">
        <v>212</v>
      </c>
      <c r="F323" s="2">
        <v>48.1</v>
      </c>
      <c r="G323" s="2">
        <v>48.1</v>
      </c>
      <c r="H323" s="2">
        <v>48.1</v>
      </c>
      <c r="I323" s="530">
        <f>H323*0.2+H323</f>
        <v>57.72</v>
      </c>
      <c r="J323" s="531">
        <f>F323*1.2</f>
        <v>57.72</v>
      </c>
      <c r="K323" s="337">
        <f>H323/H323-1</f>
        <v>0</v>
      </c>
      <c r="L323" s="359" t="s">
        <v>150</v>
      </c>
    </row>
    <row r="324" spans="1:12" ht="18" hidden="1" customHeight="1" x14ac:dyDescent="0.25">
      <c r="A324" s="180"/>
      <c r="B324" s="528"/>
      <c r="C324" s="120" t="s">
        <v>208</v>
      </c>
      <c r="D324" s="94" t="s">
        <v>380</v>
      </c>
      <c r="E324" s="1" t="s">
        <v>149</v>
      </c>
      <c r="F324" s="2">
        <v>102.13</v>
      </c>
      <c r="G324" s="2">
        <v>102.13</v>
      </c>
      <c r="H324" s="2">
        <v>102.13</v>
      </c>
      <c r="I324" s="530"/>
      <c r="J324" s="531"/>
      <c r="K324" s="337">
        <f>H324/H323-1</f>
        <v>1.1232848232848229</v>
      </c>
      <c r="L324" s="359" t="s">
        <v>151</v>
      </c>
    </row>
    <row r="325" spans="1:12" ht="18" customHeight="1" x14ac:dyDescent="0.25">
      <c r="A325" s="180"/>
      <c r="B325" s="528"/>
      <c r="C325" s="189" t="s">
        <v>443</v>
      </c>
      <c r="D325" s="94"/>
      <c r="E325" s="1"/>
      <c r="F325" s="2"/>
      <c r="G325" s="2"/>
      <c r="H325" s="2"/>
      <c r="I325" s="202"/>
      <c r="J325" s="346"/>
      <c r="K325" s="337"/>
      <c r="L325" s="361"/>
    </row>
    <row r="326" spans="1:12" ht="18" customHeight="1" x14ac:dyDescent="0.25">
      <c r="A326" s="180"/>
      <c r="B326" s="528"/>
      <c r="C326" s="120" t="s">
        <v>152</v>
      </c>
      <c r="D326" s="94" t="s">
        <v>405</v>
      </c>
      <c r="E326" s="1" t="s">
        <v>212</v>
      </c>
      <c r="F326" s="2">
        <v>88.8</v>
      </c>
      <c r="G326" s="2">
        <v>88.8</v>
      </c>
      <c r="H326" s="2">
        <v>88.8</v>
      </c>
      <c r="I326" s="530">
        <f>H326*0.2+H326</f>
        <v>106.56</v>
      </c>
      <c r="J326" s="531">
        <f>F326*1.2</f>
        <v>106.55999999999999</v>
      </c>
      <c r="K326" s="337">
        <f>H326/H326-1</f>
        <v>0</v>
      </c>
      <c r="L326" s="359" t="s">
        <v>150</v>
      </c>
    </row>
    <row r="327" spans="1:12" ht="18" hidden="1" customHeight="1" x14ac:dyDescent="0.25">
      <c r="A327" s="180"/>
      <c r="B327" s="528"/>
      <c r="C327" s="120" t="s">
        <v>157</v>
      </c>
      <c r="D327" s="94" t="s">
        <v>364</v>
      </c>
      <c r="E327" s="1" t="s">
        <v>149</v>
      </c>
      <c r="F327" s="2">
        <v>178.05</v>
      </c>
      <c r="G327" s="2">
        <v>178.05</v>
      </c>
      <c r="H327" s="2">
        <v>178.05</v>
      </c>
      <c r="I327" s="530"/>
      <c r="J327" s="531"/>
      <c r="K327" s="337">
        <f>H327/H326-1</f>
        <v>1.0050675675675675</v>
      </c>
      <c r="L327" s="359" t="s">
        <v>151</v>
      </c>
    </row>
    <row r="328" spans="1:12" ht="18" customHeight="1" x14ac:dyDescent="0.25">
      <c r="A328" s="180"/>
      <c r="B328" s="528"/>
      <c r="C328" s="120"/>
      <c r="D328" s="94"/>
      <c r="E328" s="1"/>
      <c r="F328" s="2"/>
      <c r="G328" s="2"/>
      <c r="H328" s="2"/>
      <c r="I328" s="345"/>
      <c r="J328" s="346"/>
      <c r="K328" s="337"/>
      <c r="L328" s="361"/>
    </row>
    <row r="329" spans="1:12" ht="18" customHeight="1" x14ac:dyDescent="0.25">
      <c r="A329" s="180"/>
      <c r="B329" s="373" t="s">
        <v>136</v>
      </c>
      <c r="C329" s="120" t="s">
        <v>208</v>
      </c>
      <c r="D329" s="94" t="s">
        <v>389</v>
      </c>
      <c r="E329" s="1" t="s">
        <v>149</v>
      </c>
      <c r="F329" s="2">
        <v>536.29999999999995</v>
      </c>
      <c r="G329" s="2">
        <v>536.29999999999995</v>
      </c>
      <c r="H329" s="2">
        <v>536.29999999999995</v>
      </c>
      <c r="I329" s="372">
        <f>H329*0.2+H329</f>
        <v>643.55999999999995</v>
      </c>
      <c r="J329" s="370">
        <f>F329*1.2</f>
        <v>643.55999999999995</v>
      </c>
      <c r="K329" s="337">
        <f>H329/H329-1</f>
        <v>0</v>
      </c>
      <c r="L329" s="359" t="s">
        <v>150</v>
      </c>
    </row>
    <row r="330" spans="1:12" ht="18" customHeight="1" x14ac:dyDescent="0.25">
      <c r="A330" s="180"/>
      <c r="B330" s="373" t="s">
        <v>400</v>
      </c>
      <c r="C330" s="120" t="s">
        <v>208</v>
      </c>
      <c r="D330" s="94" t="s">
        <v>389</v>
      </c>
      <c r="E330" s="1" t="s">
        <v>149</v>
      </c>
      <c r="F330" s="2">
        <v>134.1</v>
      </c>
      <c r="G330" s="2">
        <v>134.1</v>
      </c>
      <c r="H330" s="2">
        <v>134.1</v>
      </c>
      <c r="I330" s="372">
        <f>H330*0.2+H330</f>
        <v>160.91999999999999</v>
      </c>
      <c r="J330" s="370">
        <f>F330*1.2</f>
        <v>160.91999999999999</v>
      </c>
      <c r="K330" s="337">
        <f>H330/H330-1</f>
        <v>0</v>
      </c>
      <c r="L330" s="359" t="s">
        <v>150</v>
      </c>
    </row>
    <row r="331" spans="1:12" ht="18" customHeight="1" x14ac:dyDescent="0.25">
      <c r="A331" s="179">
        <v>4</v>
      </c>
      <c r="B331" s="185" t="s">
        <v>65</v>
      </c>
      <c r="C331" s="170"/>
      <c r="D331" s="111"/>
      <c r="E331" s="58"/>
      <c r="F331" s="162"/>
      <c r="G331" s="162"/>
      <c r="H331" s="162"/>
      <c r="I331" s="203"/>
      <c r="J331" s="156"/>
      <c r="K331" s="163"/>
      <c r="L331" s="403"/>
    </row>
    <row r="332" spans="1:12" ht="18" customHeight="1" x14ac:dyDescent="0.25">
      <c r="A332" s="180"/>
      <c r="B332" s="373" t="s">
        <v>4</v>
      </c>
      <c r="C332" s="120" t="s">
        <v>208</v>
      </c>
      <c r="D332" s="94" t="s">
        <v>372</v>
      </c>
      <c r="E332" s="1" t="s">
        <v>149</v>
      </c>
      <c r="F332" s="2">
        <v>49.16</v>
      </c>
      <c r="G332" s="2">
        <v>49.16</v>
      </c>
      <c r="H332" s="2">
        <v>49.16</v>
      </c>
      <c r="I332" s="372">
        <f>H332*0.2+H332</f>
        <v>58.991999999999997</v>
      </c>
      <c r="J332" s="370">
        <f>F332*1.2</f>
        <v>58.99199999999999</v>
      </c>
      <c r="K332" s="337">
        <f>H332/H332-1</f>
        <v>0</v>
      </c>
      <c r="L332" s="359" t="s">
        <v>150</v>
      </c>
    </row>
    <row r="333" spans="1:12" ht="18" customHeight="1" x14ac:dyDescent="0.25">
      <c r="A333" s="180"/>
      <c r="B333" s="528" t="s">
        <v>5</v>
      </c>
      <c r="C333" s="120" t="s">
        <v>152</v>
      </c>
      <c r="D333" s="94" t="s">
        <v>373</v>
      </c>
      <c r="E333" s="1" t="s">
        <v>212</v>
      </c>
      <c r="F333" s="2">
        <v>141</v>
      </c>
      <c r="G333" s="2">
        <v>141</v>
      </c>
      <c r="H333" s="2">
        <v>141</v>
      </c>
      <c r="I333" s="530">
        <f>F333*0.2+F333</f>
        <v>169.2</v>
      </c>
      <c r="J333" s="531">
        <f>F333*1.2</f>
        <v>169.2</v>
      </c>
      <c r="K333" s="337">
        <f>H333/H333-1</f>
        <v>0</v>
      </c>
      <c r="L333" s="359" t="s">
        <v>150</v>
      </c>
    </row>
    <row r="334" spans="1:12" ht="18" hidden="1" customHeight="1" x14ac:dyDescent="0.25">
      <c r="A334" s="180"/>
      <c r="B334" s="528"/>
      <c r="C334" s="120" t="s">
        <v>208</v>
      </c>
      <c r="D334" s="94" t="s">
        <v>372</v>
      </c>
      <c r="E334" s="1" t="s">
        <v>149</v>
      </c>
      <c r="F334" s="2">
        <v>189.12</v>
      </c>
      <c r="G334" s="2">
        <v>189.12</v>
      </c>
      <c r="H334" s="2">
        <v>189.12</v>
      </c>
      <c r="I334" s="530"/>
      <c r="J334" s="531"/>
      <c r="K334" s="337">
        <f>H334/H333-1</f>
        <v>0.34127659574468083</v>
      </c>
      <c r="L334" s="359" t="s">
        <v>151</v>
      </c>
    </row>
    <row r="335" spans="1:12" ht="18" hidden="1" customHeight="1" x14ac:dyDescent="0.25">
      <c r="A335" s="180"/>
      <c r="B335" s="347"/>
      <c r="C335" s="120" t="s">
        <v>157</v>
      </c>
      <c r="D335" s="94" t="s">
        <v>374</v>
      </c>
      <c r="E335" s="1" t="s">
        <v>149</v>
      </c>
      <c r="F335" s="2">
        <v>232.5</v>
      </c>
      <c r="G335" s="2">
        <v>232.5</v>
      </c>
      <c r="H335" s="2">
        <v>232.5</v>
      </c>
      <c r="I335" s="530"/>
      <c r="J335" s="531"/>
      <c r="K335" s="337">
        <f>H335/H333-1</f>
        <v>0.64893617021276606</v>
      </c>
      <c r="L335" s="359" t="s">
        <v>151</v>
      </c>
    </row>
    <row r="336" spans="1:12" ht="18" customHeight="1" x14ac:dyDescent="0.25">
      <c r="A336" s="180"/>
      <c r="B336" s="373" t="s">
        <v>6</v>
      </c>
      <c r="C336" s="120" t="s">
        <v>152</v>
      </c>
      <c r="D336" s="94" t="s">
        <v>373</v>
      </c>
      <c r="E336" s="1" t="s">
        <v>212</v>
      </c>
      <c r="F336" s="2">
        <v>348</v>
      </c>
      <c r="G336" s="2">
        <v>348</v>
      </c>
      <c r="H336" s="2">
        <v>348</v>
      </c>
      <c r="I336" s="372">
        <f>H336*0.2+H336</f>
        <v>417.6</v>
      </c>
      <c r="J336" s="370">
        <f>F336*1.2</f>
        <v>417.59999999999997</v>
      </c>
      <c r="K336" s="337">
        <f>H336/H336-1</f>
        <v>0</v>
      </c>
      <c r="L336" s="359" t="s">
        <v>150</v>
      </c>
    </row>
    <row r="337" spans="1:12" ht="18" customHeight="1" x14ac:dyDescent="0.25">
      <c r="A337" s="180"/>
      <c r="B337" s="373" t="s">
        <v>7</v>
      </c>
      <c r="C337" s="120" t="s">
        <v>157</v>
      </c>
      <c r="D337" s="94" t="s">
        <v>374</v>
      </c>
      <c r="E337" s="1" t="s">
        <v>149</v>
      </c>
      <c r="F337" s="2">
        <v>1122.26</v>
      </c>
      <c r="G337" s="2">
        <v>1122.26</v>
      </c>
      <c r="H337" s="2">
        <v>1122.26</v>
      </c>
      <c r="I337" s="372">
        <f>H337*0.2+H337</f>
        <v>1346.712</v>
      </c>
      <c r="J337" s="370">
        <f>F337*1.2</f>
        <v>1346.712</v>
      </c>
      <c r="K337" s="337">
        <f>H337/H337-1</f>
        <v>0</v>
      </c>
      <c r="L337" s="359" t="s">
        <v>150</v>
      </c>
    </row>
    <row r="338" spans="1:12" ht="18" customHeight="1" x14ac:dyDescent="0.25">
      <c r="A338" s="179">
        <v>5</v>
      </c>
      <c r="B338" s="185" t="s">
        <v>66</v>
      </c>
      <c r="C338" s="170"/>
      <c r="D338" s="111"/>
      <c r="E338" s="58"/>
      <c r="F338" s="162"/>
      <c r="G338" s="162"/>
      <c r="H338" s="162"/>
      <c r="I338" s="203"/>
      <c r="J338" s="156"/>
      <c r="K338" s="163"/>
      <c r="L338" s="403"/>
    </row>
    <row r="339" spans="1:12" ht="18" customHeight="1" x14ac:dyDescent="0.25">
      <c r="A339" s="180"/>
      <c r="B339" s="528" t="s">
        <v>4</v>
      </c>
      <c r="C339" s="120" t="s">
        <v>152</v>
      </c>
      <c r="D339" s="94" t="s">
        <v>422</v>
      </c>
      <c r="E339" s="1" t="s">
        <v>212</v>
      </c>
      <c r="F339" s="2">
        <v>12.25</v>
      </c>
      <c r="G339" s="2">
        <v>12.25</v>
      </c>
      <c r="H339" s="2">
        <v>12.25</v>
      </c>
      <c r="I339" s="530">
        <f>H339*0.2+H339</f>
        <v>14.7</v>
      </c>
      <c r="J339" s="370">
        <f>F339*1.2</f>
        <v>14.7</v>
      </c>
      <c r="K339" s="337">
        <f>H339/H339-1</f>
        <v>0</v>
      </c>
      <c r="L339" s="359" t="s">
        <v>150</v>
      </c>
    </row>
    <row r="340" spans="1:12" ht="18" customHeight="1" x14ac:dyDescent="0.25">
      <c r="A340" s="180"/>
      <c r="B340" s="528"/>
      <c r="C340" s="189" t="s">
        <v>443</v>
      </c>
      <c r="D340" s="94"/>
      <c r="E340" s="1"/>
      <c r="F340" s="2"/>
      <c r="G340" s="2"/>
      <c r="H340" s="2"/>
      <c r="I340" s="530"/>
      <c r="J340" s="370"/>
      <c r="K340" s="337"/>
      <c r="L340" s="361"/>
    </row>
    <row r="341" spans="1:12" ht="18" customHeight="1" x14ac:dyDescent="0.25">
      <c r="A341" s="180"/>
      <c r="B341" s="528"/>
      <c r="C341" s="120" t="s">
        <v>311</v>
      </c>
      <c r="D341" s="94" t="s">
        <v>357</v>
      </c>
      <c r="E341" s="1" t="s">
        <v>149</v>
      </c>
      <c r="F341" s="2">
        <v>29.68</v>
      </c>
      <c r="G341" s="2">
        <v>29.68</v>
      </c>
      <c r="H341" s="2">
        <v>29.68</v>
      </c>
      <c r="I341" s="372">
        <f>H341*0.2+H341</f>
        <v>35.616</v>
      </c>
      <c r="J341" s="370">
        <f>F341*1.2</f>
        <v>35.616</v>
      </c>
      <c r="K341" s="337">
        <f>H341/H341-1</f>
        <v>0</v>
      </c>
      <c r="L341" s="359" t="s">
        <v>150</v>
      </c>
    </row>
    <row r="342" spans="1:12" ht="18" customHeight="1" x14ac:dyDescent="0.25">
      <c r="A342" s="180"/>
      <c r="B342" s="528" t="s">
        <v>5</v>
      </c>
      <c r="C342" s="120" t="s">
        <v>152</v>
      </c>
      <c r="D342" s="94" t="s">
        <v>422</v>
      </c>
      <c r="E342" s="1" t="s">
        <v>212</v>
      </c>
      <c r="F342" s="2">
        <v>40</v>
      </c>
      <c r="G342" s="2">
        <v>40</v>
      </c>
      <c r="H342" s="2">
        <v>40</v>
      </c>
      <c r="I342" s="530">
        <f>H342*0.2+H342</f>
        <v>48</v>
      </c>
      <c r="J342" s="531">
        <f>F342*1.2</f>
        <v>48</v>
      </c>
      <c r="K342" s="337">
        <f>H342/H342-1</f>
        <v>0</v>
      </c>
      <c r="L342" s="359" t="s">
        <v>150</v>
      </c>
    </row>
    <row r="343" spans="1:12" ht="18" hidden="1" customHeight="1" x14ac:dyDescent="0.25">
      <c r="A343" s="180"/>
      <c r="B343" s="528"/>
      <c r="C343" s="120" t="s">
        <v>157</v>
      </c>
      <c r="D343" s="94" t="s">
        <v>360</v>
      </c>
      <c r="E343" s="1" t="s">
        <v>149</v>
      </c>
      <c r="F343" s="2">
        <v>77.11</v>
      </c>
      <c r="G343" s="2">
        <v>77.11</v>
      </c>
      <c r="H343" s="2">
        <v>77.11</v>
      </c>
      <c r="I343" s="530"/>
      <c r="J343" s="531"/>
      <c r="K343" s="337">
        <f>H343/H342-1</f>
        <v>0.92775000000000007</v>
      </c>
      <c r="L343" s="359" t="s">
        <v>151</v>
      </c>
    </row>
    <row r="344" spans="1:12" ht="18" customHeight="1" x14ac:dyDescent="0.25">
      <c r="A344" s="180"/>
      <c r="B344" s="528"/>
      <c r="C344" s="189" t="s">
        <v>443</v>
      </c>
      <c r="D344" s="94"/>
      <c r="E344" s="1"/>
      <c r="F344" s="2"/>
      <c r="G344" s="2"/>
      <c r="H344" s="2"/>
      <c r="I344" s="202"/>
      <c r="J344" s="346"/>
      <c r="K344" s="337"/>
      <c r="L344" s="361"/>
    </row>
    <row r="345" spans="1:12" ht="18" customHeight="1" x14ac:dyDescent="0.25">
      <c r="A345" s="180"/>
      <c r="B345" s="528"/>
      <c r="C345" s="120" t="s">
        <v>152</v>
      </c>
      <c r="D345" s="94" t="s">
        <v>423</v>
      </c>
      <c r="E345" s="1" t="s">
        <v>212</v>
      </c>
      <c r="F345" s="2">
        <v>162.30000000000001</v>
      </c>
      <c r="G345" s="2">
        <v>162.30000000000001</v>
      </c>
      <c r="H345" s="2">
        <v>162.30000000000001</v>
      </c>
      <c r="I345" s="530">
        <f>H345*0.2+H345</f>
        <v>194.76000000000002</v>
      </c>
      <c r="J345" s="531">
        <f>F345*1.2</f>
        <v>194.76000000000002</v>
      </c>
      <c r="K345" s="337">
        <f>H345/H345-1</f>
        <v>0</v>
      </c>
      <c r="L345" s="359" t="s">
        <v>150</v>
      </c>
    </row>
    <row r="346" spans="1:12" ht="18" hidden="1" customHeight="1" x14ac:dyDescent="0.25">
      <c r="A346" s="180"/>
      <c r="B346" s="528"/>
      <c r="C346" s="120" t="s">
        <v>208</v>
      </c>
      <c r="D346" s="94" t="s">
        <v>410</v>
      </c>
      <c r="E346" s="1" t="s">
        <v>149</v>
      </c>
      <c r="F346" s="2">
        <v>318.94</v>
      </c>
      <c r="G346" s="2">
        <v>318.94</v>
      </c>
      <c r="H346" s="2">
        <v>318.94</v>
      </c>
      <c r="I346" s="530"/>
      <c r="J346" s="531"/>
      <c r="K346" s="337">
        <f>H346/H345-1</f>
        <v>0.96512630930375831</v>
      </c>
      <c r="L346" s="359" t="s">
        <v>151</v>
      </c>
    </row>
    <row r="347" spans="1:12" ht="18" customHeight="1" x14ac:dyDescent="0.25">
      <c r="A347" s="180"/>
      <c r="B347" s="379" t="s">
        <v>7</v>
      </c>
      <c r="C347" s="120" t="s">
        <v>157</v>
      </c>
      <c r="D347" s="94" t="s">
        <v>360</v>
      </c>
      <c r="E347" s="1" t="s">
        <v>149</v>
      </c>
      <c r="F347" s="2">
        <v>347.27</v>
      </c>
      <c r="G347" s="2">
        <v>347.27</v>
      </c>
      <c r="H347" s="2">
        <v>347.27</v>
      </c>
      <c r="I347" s="431">
        <f>H347*0.2+H347</f>
        <v>416.72399999999999</v>
      </c>
      <c r="J347" s="370">
        <f>F347*1.2</f>
        <v>416.72399999999999</v>
      </c>
      <c r="K347" s="337">
        <f>H347/H347-1</f>
        <v>0</v>
      </c>
      <c r="L347" s="359" t="s">
        <v>150</v>
      </c>
    </row>
    <row r="348" spans="1:12" s="395" customFormat="1" ht="41.25" customHeight="1" x14ac:dyDescent="0.25">
      <c r="A348" s="352"/>
      <c r="B348" s="187" t="s">
        <v>424</v>
      </c>
      <c r="C348" s="342" t="s">
        <v>146</v>
      </c>
      <c r="D348" s="178" t="s">
        <v>310</v>
      </c>
      <c r="E348" s="344" t="s">
        <v>2</v>
      </c>
      <c r="F348" s="353" t="s">
        <v>3</v>
      </c>
      <c r="G348" s="353" t="s">
        <v>141</v>
      </c>
      <c r="H348" s="343" t="s">
        <v>142</v>
      </c>
      <c r="I348" s="354" t="s">
        <v>552</v>
      </c>
      <c r="J348" s="355" t="s">
        <v>583</v>
      </c>
      <c r="K348" s="340" t="s">
        <v>139</v>
      </c>
      <c r="L348" s="153" t="s">
        <v>143</v>
      </c>
    </row>
    <row r="349" spans="1:12" ht="39" customHeight="1" x14ac:dyDescent="0.25">
      <c r="A349" s="179">
        <v>1</v>
      </c>
      <c r="B349" s="185" t="s">
        <v>62</v>
      </c>
      <c r="C349" s="170"/>
      <c r="D349" s="111"/>
      <c r="E349" s="58"/>
      <c r="F349" s="162"/>
      <c r="G349" s="162"/>
      <c r="H349" s="162"/>
      <c r="I349" s="203"/>
      <c r="J349" s="156"/>
      <c r="K349" s="163" t="s">
        <v>8</v>
      </c>
      <c r="L349" s="403"/>
    </row>
    <row r="350" spans="1:12" ht="18" customHeight="1" x14ac:dyDescent="0.25">
      <c r="A350" s="180"/>
      <c r="B350" s="528" t="s">
        <v>4</v>
      </c>
      <c r="C350" s="120" t="s">
        <v>152</v>
      </c>
      <c r="D350" s="94" t="s">
        <v>422</v>
      </c>
      <c r="E350" s="1" t="s">
        <v>212</v>
      </c>
      <c r="F350" s="2">
        <v>12.25</v>
      </c>
      <c r="G350" s="2">
        <v>12.25</v>
      </c>
      <c r="H350" s="2">
        <v>12.25</v>
      </c>
      <c r="I350" s="530">
        <f>H350*0.2+H350</f>
        <v>14.7</v>
      </c>
      <c r="J350" s="370">
        <f>F350*1.2</f>
        <v>14.7</v>
      </c>
      <c r="K350" s="337">
        <f>H350/H350-1</f>
        <v>0</v>
      </c>
      <c r="L350" s="359" t="s">
        <v>150</v>
      </c>
    </row>
    <row r="351" spans="1:12" ht="18" customHeight="1" x14ac:dyDescent="0.25">
      <c r="A351" s="180"/>
      <c r="B351" s="528"/>
      <c r="C351" s="189" t="s">
        <v>443</v>
      </c>
      <c r="D351" s="94"/>
      <c r="E351" s="1"/>
      <c r="F351" s="2"/>
      <c r="G351" s="2"/>
      <c r="H351" s="2"/>
      <c r="I351" s="530"/>
      <c r="J351" s="370"/>
      <c r="K351" s="337"/>
      <c r="L351" s="361"/>
    </row>
    <row r="352" spans="1:12" ht="18" customHeight="1" x14ac:dyDescent="0.25">
      <c r="A352" s="180"/>
      <c r="B352" s="528"/>
      <c r="C352" s="120" t="s">
        <v>311</v>
      </c>
      <c r="D352" s="94" t="s">
        <v>357</v>
      </c>
      <c r="E352" s="1" t="s">
        <v>149</v>
      </c>
      <c r="F352" s="2">
        <v>29.68</v>
      </c>
      <c r="G352" s="2">
        <v>29.68</v>
      </c>
      <c r="H352" s="2">
        <v>29.68</v>
      </c>
      <c r="I352" s="372">
        <f>H352*0.2+H352</f>
        <v>35.616</v>
      </c>
      <c r="J352" s="370">
        <f>F352*1.2</f>
        <v>35.616</v>
      </c>
      <c r="K352" s="337">
        <f>H352/H352-1</f>
        <v>0</v>
      </c>
      <c r="L352" s="359" t="s">
        <v>150</v>
      </c>
    </row>
    <row r="353" spans="1:12" ht="18" customHeight="1" x14ac:dyDescent="0.25">
      <c r="A353" s="180"/>
      <c r="B353" s="528" t="s">
        <v>5</v>
      </c>
      <c r="C353" s="120" t="s">
        <v>152</v>
      </c>
      <c r="D353" s="94" t="s">
        <v>422</v>
      </c>
      <c r="E353" s="1" t="s">
        <v>212</v>
      </c>
      <c r="F353" s="2">
        <v>40</v>
      </c>
      <c r="G353" s="2">
        <v>40</v>
      </c>
      <c r="H353" s="2">
        <v>40</v>
      </c>
      <c r="I353" s="530">
        <f>H353*0.2+H353</f>
        <v>48</v>
      </c>
      <c r="J353" s="531">
        <f>F353*1.2</f>
        <v>48</v>
      </c>
      <c r="K353" s="337">
        <f>H353/H353-1</f>
        <v>0</v>
      </c>
      <c r="L353" s="359" t="s">
        <v>150</v>
      </c>
    </row>
    <row r="354" spans="1:12" ht="18" hidden="1" customHeight="1" x14ac:dyDescent="0.25">
      <c r="A354" s="180"/>
      <c r="B354" s="528"/>
      <c r="C354" s="120" t="s">
        <v>157</v>
      </c>
      <c r="D354" s="94" t="s">
        <v>360</v>
      </c>
      <c r="E354" s="1" t="s">
        <v>149</v>
      </c>
      <c r="F354" s="2">
        <v>77.11</v>
      </c>
      <c r="G354" s="2">
        <v>77.11</v>
      </c>
      <c r="H354" s="2">
        <v>77.11</v>
      </c>
      <c r="I354" s="530"/>
      <c r="J354" s="531"/>
      <c r="K354" s="337">
        <f>H354/H353-1</f>
        <v>0.92775000000000007</v>
      </c>
      <c r="L354" s="359" t="s">
        <v>151</v>
      </c>
    </row>
    <row r="355" spans="1:12" ht="18" customHeight="1" x14ac:dyDescent="0.25">
      <c r="A355" s="180"/>
      <c r="B355" s="528"/>
      <c r="C355" s="189" t="s">
        <v>443</v>
      </c>
      <c r="D355" s="94"/>
      <c r="E355" s="1"/>
      <c r="F355" s="2"/>
      <c r="G355" s="2"/>
      <c r="H355" s="2"/>
      <c r="I355" s="202"/>
      <c r="J355" s="346"/>
      <c r="K355" s="337"/>
      <c r="L355" s="361"/>
    </row>
    <row r="356" spans="1:12" ht="18" customHeight="1" x14ac:dyDescent="0.25">
      <c r="A356" s="180"/>
      <c r="B356" s="528"/>
      <c r="C356" s="120" t="s">
        <v>152</v>
      </c>
      <c r="D356" s="94" t="s">
        <v>432</v>
      </c>
      <c r="E356" s="1" t="s">
        <v>212</v>
      </c>
      <c r="F356" s="2">
        <v>88.8</v>
      </c>
      <c r="G356" s="2">
        <v>88.8</v>
      </c>
      <c r="H356" s="2">
        <v>88.8</v>
      </c>
      <c r="I356" s="530">
        <f>H356*0.2+H356</f>
        <v>106.56</v>
      </c>
      <c r="J356" s="531">
        <f>F356*1.2</f>
        <v>106.55999999999999</v>
      </c>
      <c r="K356" s="337">
        <f>H356/H356-1</f>
        <v>0</v>
      </c>
      <c r="L356" s="359" t="s">
        <v>150</v>
      </c>
    </row>
    <row r="357" spans="1:12" ht="18" customHeight="1" x14ac:dyDescent="0.25">
      <c r="A357" s="180"/>
      <c r="B357" s="528"/>
      <c r="C357" s="120" t="s">
        <v>311</v>
      </c>
      <c r="D357" s="94" t="s">
        <v>357</v>
      </c>
      <c r="E357" s="1" t="s">
        <v>149</v>
      </c>
      <c r="F357" s="2">
        <v>94.97</v>
      </c>
      <c r="G357" s="2">
        <v>94.97</v>
      </c>
      <c r="H357" s="2">
        <v>94.97</v>
      </c>
      <c r="I357" s="530"/>
      <c r="J357" s="531"/>
      <c r="K357" s="337">
        <f>H357/H356-1</f>
        <v>6.9481981981982077E-2</v>
      </c>
      <c r="L357" s="359" t="s">
        <v>155</v>
      </c>
    </row>
    <row r="358" spans="1:12" ht="18" customHeight="1" x14ac:dyDescent="0.25">
      <c r="A358" s="180"/>
      <c r="B358" s="373" t="s">
        <v>7</v>
      </c>
      <c r="C358" s="120" t="s">
        <v>157</v>
      </c>
      <c r="D358" s="94" t="s">
        <v>360</v>
      </c>
      <c r="E358" s="1" t="s">
        <v>149</v>
      </c>
      <c r="F358" s="2">
        <v>347.27</v>
      </c>
      <c r="G358" s="2">
        <v>347.27</v>
      </c>
      <c r="H358" s="2">
        <v>347.27</v>
      </c>
      <c r="I358" s="372">
        <f>H358*0.2+H358</f>
        <v>416.72399999999999</v>
      </c>
      <c r="J358" s="370">
        <f>F358*1.2</f>
        <v>416.72399999999999</v>
      </c>
      <c r="K358" s="337">
        <f>H358/H358-1</f>
        <v>0</v>
      </c>
      <c r="L358" s="359" t="s">
        <v>150</v>
      </c>
    </row>
    <row r="359" spans="1:12" ht="18" customHeight="1" x14ac:dyDescent="0.25">
      <c r="A359" s="179">
        <v>2</v>
      </c>
      <c r="B359" s="185" t="s">
        <v>63</v>
      </c>
      <c r="C359" s="170"/>
      <c r="D359" s="111"/>
      <c r="E359" s="58"/>
      <c r="F359" s="162"/>
      <c r="G359" s="162"/>
      <c r="H359" s="162"/>
      <c r="I359" s="203"/>
      <c r="J359" s="156"/>
      <c r="K359" s="163"/>
      <c r="L359" s="403"/>
    </row>
    <row r="360" spans="1:12" ht="18" customHeight="1" x14ac:dyDescent="0.25">
      <c r="A360" s="183"/>
      <c r="B360" s="528" t="s">
        <v>4</v>
      </c>
      <c r="C360" s="166" t="s">
        <v>152</v>
      </c>
      <c r="D360" s="118" t="s">
        <v>433</v>
      </c>
      <c r="E360" s="62" t="s">
        <v>212</v>
      </c>
      <c r="F360" s="137">
        <v>12.25</v>
      </c>
      <c r="G360" s="137">
        <v>12.25</v>
      </c>
      <c r="H360" s="137">
        <v>12.25</v>
      </c>
      <c r="I360" s="529">
        <f>H360*0.2+H360</f>
        <v>14.7</v>
      </c>
      <c r="J360" s="545">
        <f>F360*1.2</f>
        <v>14.7</v>
      </c>
      <c r="K360" s="338">
        <f>H360/H360-1</f>
        <v>0</v>
      </c>
      <c r="L360" s="404" t="s">
        <v>150</v>
      </c>
    </row>
    <row r="361" spans="1:12" ht="18" hidden="1" customHeight="1" x14ac:dyDescent="0.25">
      <c r="A361" s="183"/>
      <c r="B361" s="528"/>
      <c r="C361" s="166" t="s">
        <v>311</v>
      </c>
      <c r="D361" s="118" t="s">
        <v>434</v>
      </c>
      <c r="E361" s="62" t="s">
        <v>149</v>
      </c>
      <c r="F361" s="137">
        <v>18.96</v>
      </c>
      <c r="G361" s="137">
        <v>18.96</v>
      </c>
      <c r="H361" s="137">
        <v>18.96</v>
      </c>
      <c r="I361" s="529"/>
      <c r="J361" s="545"/>
      <c r="K361" s="338">
        <f>H361/H360-1</f>
        <v>0.54775510204081646</v>
      </c>
      <c r="L361" s="404" t="s">
        <v>151</v>
      </c>
    </row>
    <row r="362" spans="1:12" ht="18" customHeight="1" x14ac:dyDescent="0.25">
      <c r="A362" s="183"/>
      <c r="B362" s="528"/>
      <c r="C362" s="191" t="s">
        <v>443</v>
      </c>
      <c r="D362" s="118"/>
      <c r="E362" s="62"/>
      <c r="F362" s="137"/>
      <c r="G362" s="137"/>
      <c r="H362" s="137"/>
      <c r="I362" s="204"/>
      <c r="J362" s="348"/>
      <c r="K362" s="338"/>
      <c r="L362" s="362"/>
    </row>
    <row r="363" spans="1:12" ht="18" customHeight="1" x14ac:dyDescent="0.25">
      <c r="A363" s="183"/>
      <c r="B363" s="528"/>
      <c r="C363" s="166" t="s">
        <v>157</v>
      </c>
      <c r="D363" s="118" t="s">
        <v>364</v>
      </c>
      <c r="E363" s="62" t="s">
        <v>149</v>
      </c>
      <c r="F363" s="137">
        <v>53.46</v>
      </c>
      <c r="G363" s="137">
        <v>53.46</v>
      </c>
      <c r="H363" s="137">
        <v>53.46</v>
      </c>
      <c r="I363" s="376">
        <f>H363*0.2+H363</f>
        <v>64.152000000000001</v>
      </c>
      <c r="J363" s="375">
        <f>F363*1.2</f>
        <v>64.152000000000001</v>
      </c>
      <c r="K363" s="338">
        <f>H363/H363-1</f>
        <v>0</v>
      </c>
      <c r="L363" s="404" t="s">
        <v>150</v>
      </c>
    </row>
    <row r="364" spans="1:12" ht="18" customHeight="1" x14ac:dyDescent="0.25">
      <c r="A364" s="183"/>
      <c r="B364" s="528" t="s">
        <v>5</v>
      </c>
      <c r="C364" s="166" t="s">
        <v>152</v>
      </c>
      <c r="D364" s="118" t="s">
        <v>433</v>
      </c>
      <c r="E364" s="62" t="s">
        <v>212</v>
      </c>
      <c r="F364" s="137">
        <v>37.25</v>
      </c>
      <c r="G364" s="137">
        <v>37.25</v>
      </c>
      <c r="H364" s="137">
        <v>37.25</v>
      </c>
      <c r="I364" s="529">
        <f>H364*0.2+H364</f>
        <v>44.7</v>
      </c>
      <c r="J364" s="545">
        <f>F364*1.2</f>
        <v>44.699999999999996</v>
      </c>
      <c r="K364" s="338">
        <f>H364/H364-1</f>
        <v>0</v>
      </c>
      <c r="L364" s="404" t="s">
        <v>150</v>
      </c>
    </row>
    <row r="365" spans="1:12" ht="18" hidden="1" customHeight="1" x14ac:dyDescent="0.25">
      <c r="A365" s="183"/>
      <c r="B365" s="528"/>
      <c r="C365" s="166" t="s">
        <v>311</v>
      </c>
      <c r="D365" s="118" t="s">
        <v>434</v>
      </c>
      <c r="E365" s="62" t="s">
        <v>149</v>
      </c>
      <c r="F365" s="137">
        <v>60.67</v>
      </c>
      <c r="G365" s="137">
        <v>60.67</v>
      </c>
      <c r="H365" s="137">
        <v>60.67</v>
      </c>
      <c r="I365" s="529"/>
      <c r="J365" s="545"/>
      <c r="K365" s="338">
        <f>H365/H364-1</f>
        <v>0.62872483221476516</v>
      </c>
      <c r="L365" s="404" t="s">
        <v>151</v>
      </c>
    </row>
    <row r="366" spans="1:12" ht="18" customHeight="1" x14ac:dyDescent="0.25">
      <c r="A366" s="183"/>
      <c r="B366" s="528"/>
      <c r="C366" s="191" t="s">
        <v>443</v>
      </c>
      <c r="D366" s="118"/>
      <c r="E366" s="62"/>
      <c r="F366" s="137"/>
      <c r="G366" s="137"/>
      <c r="H366" s="137"/>
      <c r="I366" s="204"/>
      <c r="J366" s="348"/>
      <c r="K366" s="338"/>
      <c r="L366" s="362"/>
    </row>
    <row r="367" spans="1:12" ht="18" customHeight="1" x14ac:dyDescent="0.25">
      <c r="A367" s="183"/>
      <c r="B367" s="528"/>
      <c r="C367" s="166" t="s">
        <v>152</v>
      </c>
      <c r="D367" s="118" t="s">
        <v>407</v>
      </c>
      <c r="E367" s="62" t="s">
        <v>212</v>
      </c>
      <c r="F367" s="137">
        <v>167.25</v>
      </c>
      <c r="G367" s="137">
        <v>167.25</v>
      </c>
      <c r="H367" s="137">
        <v>167.25</v>
      </c>
      <c r="I367" s="529">
        <f>H367*0.2+H367</f>
        <v>200.7</v>
      </c>
      <c r="J367" s="548">
        <f>F367*1.2</f>
        <v>200.7</v>
      </c>
      <c r="K367" s="338">
        <f>H367/H367-1</f>
        <v>0</v>
      </c>
      <c r="L367" s="404" t="s">
        <v>150</v>
      </c>
    </row>
    <row r="368" spans="1:12" ht="18" customHeight="1" x14ac:dyDescent="0.25">
      <c r="A368" s="183"/>
      <c r="B368" s="528"/>
      <c r="C368" s="166" t="s">
        <v>157</v>
      </c>
      <c r="D368" s="118" t="s">
        <v>364</v>
      </c>
      <c r="E368" s="62" t="s">
        <v>149</v>
      </c>
      <c r="F368" s="137">
        <v>178.05</v>
      </c>
      <c r="G368" s="137">
        <v>178.05</v>
      </c>
      <c r="H368" s="137">
        <v>178.05</v>
      </c>
      <c r="I368" s="529"/>
      <c r="J368" s="549"/>
      <c r="K368" s="338">
        <f>H368/H367-1</f>
        <v>6.4573991031390277E-2</v>
      </c>
      <c r="L368" s="404" t="s">
        <v>155</v>
      </c>
    </row>
    <row r="369" spans="1:12" ht="18" customHeight="1" x14ac:dyDescent="0.25">
      <c r="A369" s="179">
        <v>3</v>
      </c>
      <c r="B369" s="185" t="s">
        <v>64</v>
      </c>
      <c r="C369" s="170"/>
      <c r="D369" s="111"/>
      <c r="E369" s="58"/>
      <c r="F369" s="162"/>
      <c r="G369" s="162"/>
      <c r="H369" s="162"/>
      <c r="I369" s="203"/>
      <c r="J369" s="156"/>
      <c r="K369" s="163"/>
      <c r="L369" s="403"/>
    </row>
    <row r="370" spans="1:12" ht="18" customHeight="1" x14ac:dyDescent="0.25">
      <c r="A370" s="180"/>
      <c r="B370" s="528" t="s">
        <v>4</v>
      </c>
      <c r="C370" s="120" t="s">
        <v>152</v>
      </c>
      <c r="D370" s="94" t="s">
        <v>435</v>
      </c>
      <c r="E370" s="1" t="s">
        <v>212</v>
      </c>
      <c r="F370" s="2">
        <v>15</v>
      </c>
      <c r="G370" s="2">
        <v>15</v>
      </c>
      <c r="H370" s="2">
        <v>15</v>
      </c>
      <c r="I370" s="530">
        <f>H370*0.2+H370</f>
        <v>18</v>
      </c>
      <c r="J370" s="531">
        <f>F370*1.2</f>
        <v>18</v>
      </c>
      <c r="K370" s="337">
        <f>H370/H370-1</f>
        <v>0</v>
      </c>
      <c r="L370" s="359" t="s">
        <v>150</v>
      </c>
    </row>
    <row r="371" spans="1:12" ht="18" hidden="1" customHeight="1" x14ac:dyDescent="0.25">
      <c r="A371" s="180"/>
      <c r="B371" s="528"/>
      <c r="C371" s="120" t="s">
        <v>311</v>
      </c>
      <c r="D371" s="94" t="s">
        <v>380</v>
      </c>
      <c r="E371" s="1" t="s">
        <v>149</v>
      </c>
      <c r="F371" s="2">
        <v>31.94</v>
      </c>
      <c r="G371" s="2">
        <v>31.94</v>
      </c>
      <c r="H371" s="2">
        <v>31.94</v>
      </c>
      <c r="I371" s="530"/>
      <c r="J371" s="531"/>
      <c r="K371" s="337">
        <f>H371/H370-1</f>
        <v>1.1293333333333333</v>
      </c>
      <c r="L371" s="359" t="s">
        <v>151</v>
      </c>
    </row>
    <row r="372" spans="1:12" ht="18" customHeight="1" x14ac:dyDescent="0.25">
      <c r="A372" s="180"/>
      <c r="B372" s="528" t="s">
        <v>134</v>
      </c>
      <c r="C372" s="120" t="s">
        <v>152</v>
      </c>
      <c r="D372" s="94" t="s">
        <v>435</v>
      </c>
      <c r="E372" s="1" t="s">
        <v>212</v>
      </c>
      <c r="F372" s="2">
        <v>48.1</v>
      </c>
      <c r="G372" s="2">
        <v>48.1</v>
      </c>
      <c r="H372" s="2">
        <v>48.1</v>
      </c>
      <c r="I372" s="530">
        <f>F372*0.2+F372</f>
        <v>57.72</v>
      </c>
      <c r="J372" s="531">
        <f>F372*1.2</f>
        <v>57.72</v>
      </c>
      <c r="K372" s="337">
        <f>H372/H372-1</f>
        <v>0</v>
      </c>
      <c r="L372" s="359" t="s">
        <v>150</v>
      </c>
    </row>
    <row r="373" spans="1:12" ht="18" hidden="1" customHeight="1" x14ac:dyDescent="0.25">
      <c r="A373" s="180"/>
      <c r="B373" s="528"/>
      <c r="C373" s="120" t="s">
        <v>157</v>
      </c>
      <c r="D373" s="94" t="s">
        <v>360</v>
      </c>
      <c r="E373" s="1" t="s">
        <v>149</v>
      </c>
      <c r="F373" s="2">
        <v>77.11</v>
      </c>
      <c r="G373" s="2">
        <v>77.11</v>
      </c>
      <c r="H373" s="2">
        <v>77.11</v>
      </c>
      <c r="I373" s="530"/>
      <c r="J373" s="531"/>
      <c r="K373" s="337">
        <f>H373/H372-1</f>
        <v>0.60311850311850312</v>
      </c>
      <c r="L373" s="359" t="s">
        <v>151</v>
      </c>
    </row>
    <row r="374" spans="1:12" ht="18" hidden="1" customHeight="1" x14ac:dyDescent="0.25">
      <c r="A374" s="180"/>
      <c r="B374" s="528"/>
      <c r="C374" s="120" t="s">
        <v>311</v>
      </c>
      <c r="D374" s="94" t="s">
        <v>380</v>
      </c>
      <c r="E374" s="1" t="s">
        <v>149</v>
      </c>
      <c r="F374" s="2">
        <v>102.13</v>
      </c>
      <c r="G374" s="2">
        <v>102.13</v>
      </c>
      <c r="H374" s="2">
        <v>102.13</v>
      </c>
      <c r="I374" s="530"/>
      <c r="J374" s="531"/>
      <c r="K374" s="337">
        <f>H374/H372-1</f>
        <v>1.1232848232848229</v>
      </c>
      <c r="L374" s="359" t="s">
        <v>151</v>
      </c>
    </row>
    <row r="375" spans="1:12" ht="18" customHeight="1" x14ac:dyDescent="0.25">
      <c r="A375" s="180"/>
      <c r="B375" s="528"/>
      <c r="C375" s="189" t="s">
        <v>443</v>
      </c>
      <c r="D375" s="94"/>
      <c r="E375" s="1"/>
      <c r="F375" s="2"/>
      <c r="G375" s="2"/>
      <c r="H375" s="2"/>
      <c r="I375" s="202"/>
      <c r="J375" s="346"/>
      <c r="K375" s="337"/>
      <c r="L375" s="361"/>
    </row>
    <row r="376" spans="1:12" ht="18" customHeight="1" x14ac:dyDescent="0.25">
      <c r="A376" s="180"/>
      <c r="B376" s="528"/>
      <c r="C376" s="120" t="s">
        <v>152</v>
      </c>
      <c r="D376" s="94" t="s">
        <v>418</v>
      </c>
      <c r="E376" s="1" t="s">
        <v>212</v>
      </c>
      <c r="F376" s="2">
        <v>88.8</v>
      </c>
      <c r="G376" s="2">
        <v>88.8</v>
      </c>
      <c r="H376" s="2">
        <v>88.8</v>
      </c>
      <c r="I376" s="372">
        <f>H376*0.2+H376</f>
        <v>106.56</v>
      </c>
      <c r="J376" s="370">
        <f>F376*1.2</f>
        <v>106.55999999999999</v>
      </c>
      <c r="K376" s="337">
        <f>H376/I376-1</f>
        <v>-0.16666666666666674</v>
      </c>
      <c r="L376" s="359" t="s">
        <v>150</v>
      </c>
    </row>
    <row r="377" spans="1:12" ht="18" customHeight="1" x14ac:dyDescent="0.25">
      <c r="A377" s="180"/>
      <c r="B377" s="528" t="s">
        <v>136</v>
      </c>
      <c r="C377" s="120" t="s">
        <v>157</v>
      </c>
      <c r="D377" s="94" t="s">
        <v>360</v>
      </c>
      <c r="E377" s="1" t="s">
        <v>149</v>
      </c>
      <c r="F377" s="2">
        <v>347.27</v>
      </c>
      <c r="G377" s="2">
        <v>347.27</v>
      </c>
      <c r="H377" s="2">
        <v>347.27</v>
      </c>
      <c r="I377" s="530">
        <f>H377*0.2+H377</f>
        <v>416.72399999999999</v>
      </c>
      <c r="J377" s="531">
        <f>F377*1.2</f>
        <v>416.72399999999999</v>
      </c>
      <c r="K377" s="337">
        <f>H377/H377-1</f>
        <v>0</v>
      </c>
      <c r="L377" s="359" t="s">
        <v>150</v>
      </c>
    </row>
    <row r="378" spans="1:12" ht="18" hidden="1" customHeight="1" x14ac:dyDescent="0.25">
      <c r="A378" s="180"/>
      <c r="B378" s="528"/>
      <c r="C378" s="120" t="s">
        <v>311</v>
      </c>
      <c r="D378" s="94" t="s">
        <v>370</v>
      </c>
      <c r="E378" s="1" t="s">
        <v>149</v>
      </c>
      <c r="F378" s="2">
        <v>536.29999999999995</v>
      </c>
      <c r="G378" s="2">
        <v>536.29999999999995</v>
      </c>
      <c r="H378" s="2">
        <v>536.29999999999995</v>
      </c>
      <c r="I378" s="530"/>
      <c r="J378" s="531"/>
      <c r="K378" s="337">
        <f>H378/H377-1</f>
        <v>0.54433149998560193</v>
      </c>
      <c r="L378" s="359" t="s">
        <v>151</v>
      </c>
    </row>
    <row r="379" spans="1:12" ht="18" customHeight="1" x14ac:dyDescent="0.25">
      <c r="A379" s="180"/>
      <c r="B379" s="373" t="s">
        <v>400</v>
      </c>
      <c r="C379" s="120" t="s">
        <v>311</v>
      </c>
      <c r="D379" s="94" t="s">
        <v>370</v>
      </c>
      <c r="E379" s="1" t="s">
        <v>149</v>
      </c>
      <c r="F379" s="2">
        <v>134.1</v>
      </c>
      <c r="G379" s="2">
        <v>134.1</v>
      </c>
      <c r="H379" s="2">
        <v>134.1</v>
      </c>
      <c r="I379" s="372">
        <f>H379*0.2+H379</f>
        <v>160.91999999999999</v>
      </c>
      <c r="J379" s="370">
        <f>F379*1.2</f>
        <v>160.91999999999999</v>
      </c>
      <c r="K379" s="337">
        <f>H379/H379-1</f>
        <v>0</v>
      </c>
      <c r="L379" s="359" t="s">
        <v>150</v>
      </c>
    </row>
    <row r="380" spans="1:12" ht="18" customHeight="1" x14ac:dyDescent="0.25">
      <c r="A380" s="179">
        <v>4</v>
      </c>
      <c r="B380" s="185" t="s">
        <v>65</v>
      </c>
      <c r="C380" s="170"/>
      <c r="D380" s="111"/>
      <c r="E380" s="58"/>
      <c r="F380" s="162"/>
      <c r="G380" s="162"/>
      <c r="H380" s="162"/>
      <c r="I380" s="203"/>
      <c r="J380" s="156"/>
      <c r="K380" s="163"/>
      <c r="L380" s="403"/>
    </row>
    <row r="381" spans="1:12" ht="18" customHeight="1" x14ac:dyDescent="0.25">
      <c r="A381" s="180"/>
      <c r="B381" s="374" t="s">
        <v>4</v>
      </c>
      <c r="C381" s="120" t="s">
        <v>311</v>
      </c>
      <c r="D381" s="94" t="s">
        <v>372</v>
      </c>
      <c r="E381" s="1" t="s">
        <v>149</v>
      </c>
      <c r="F381" s="2">
        <v>49.16</v>
      </c>
      <c r="G381" s="2">
        <v>49.16</v>
      </c>
      <c r="H381" s="2">
        <v>49.16</v>
      </c>
      <c r="I381" s="372">
        <f>H381*0.2+H381</f>
        <v>58.991999999999997</v>
      </c>
      <c r="J381" s="370">
        <f>F381*1.2</f>
        <v>58.99199999999999</v>
      </c>
      <c r="K381" s="337">
        <f>H381/H381-1</f>
        <v>0</v>
      </c>
      <c r="L381" s="359" t="s">
        <v>150</v>
      </c>
    </row>
    <row r="382" spans="1:12" ht="18" customHeight="1" x14ac:dyDescent="0.25">
      <c r="A382" s="180"/>
      <c r="B382" s="532" t="s">
        <v>134</v>
      </c>
      <c r="C382" s="120" t="s">
        <v>152</v>
      </c>
      <c r="D382" s="94" t="s">
        <v>373</v>
      </c>
      <c r="E382" s="1" t="s">
        <v>212</v>
      </c>
      <c r="F382" s="2">
        <v>141</v>
      </c>
      <c r="G382" s="2">
        <v>141</v>
      </c>
      <c r="H382" s="2">
        <v>141</v>
      </c>
      <c r="I382" s="530">
        <f>F382*0.2+F382</f>
        <v>169.2</v>
      </c>
      <c r="J382" s="531">
        <f>F382*1.2</f>
        <v>169.2</v>
      </c>
      <c r="K382" s="337">
        <f>H382/H382-1</f>
        <v>0</v>
      </c>
      <c r="L382" s="359" t="s">
        <v>150</v>
      </c>
    </row>
    <row r="383" spans="1:12" ht="18" hidden="1" customHeight="1" x14ac:dyDescent="0.25">
      <c r="A383" s="180"/>
      <c r="B383" s="532"/>
      <c r="C383" s="166" t="s">
        <v>311</v>
      </c>
      <c r="D383" s="118" t="s">
        <v>372</v>
      </c>
      <c r="E383" s="62" t="s">
        <v>149</v>
      </c>
      <c r="F383" s="137">
        <v>189.12</v>
      </c>
      <c r="G383" s="137">
        <v>189.12</v>
      </c>
      <c r="H383" s="137">
        <v>189.12</v>
      </c>
      <c r="I383" s="530"/>
      <c r="J383" s="531"/>
      <c r="K383" s="337">
        <f>H383/H382-1</f>
        <v>0.34127659574468083</v>
      </c>
      <c r="L383" s="404" t="s">
        <v>151</v>
      </c>
    </row>
    <row r="384" spans="1:12" ht="18" hidden="1" customHeight="1" x14ac:dyDescent="0.25">
      <c r="A384" s="180"/>
      <c r="B384" s="532"/>
      <c r="C384" s="120" t="s">
        <v>157</v>
      </c>
      <c r="D384" s="94" t="s">
        <v>374</v>
      </c>
      <c r="E384" s="1" t="s">
        <v>149</v>
      </c>
      <c r="F384" s="2">
        <v>232.5</v>
      </c>
      <c r="G384" s="2">
        <v>232.5</v>
      </c>
      <c r="H384" s="2">
        <v>232.5</v>
      </c>
      <c r="I384" s="530"/>
      <c r="J384" s="531"/>
      <c r="K384" s="337">
        <f>H384/H382-1</f>
        <v>0.64893617021276606</v>
      </c>
      <c r="L384" s="359" t="s">
        <v>151</v>
      </c>
    </row>
    <row r="385" spans="1:12" ht="18" customHeight="1" x14ac:dyDescent="0.25">
      <c r="A385" s="180"/>
      <c r="B385" s="374" t="s">
        <v>135</v>
      </c>
      <c r="C385" s="120" t="s">
        <v>152</v>
      </c>
      <c r="D385" s="94" t="s">
        <v>373</v>
      </c>
      <c r="E385" s="1" t="s">
        <v>212</v>
      </c>
      <c r="F385" s="2">
        <v>348</v>
      </c>
      <c r="G385" s="2">
        <v>348</v>
      </c>
      <c r="H385" s="2">
        <v>348</v>
      </c>
      <c r="I385" s="372">
        <f>H385*0.2+H385</f>
        <v>417.6</v>
      </c>
      <c r="J385" s="370">
        <f>F385*1.2</f>
        <v>417.59999999999997</v>
      </c>
      <c r="K385" s="337">
        <f>H385/H385-1</f>
        <v>0</v>
      </c>
      <c r="L385" s="359" t="s">
        <v>150</v>
      </c>
    </row>
    <row r="386" spans="1:12" ht="18" customHeight="1" x14ac:dyDescent="0.25">
      <c r="A386" s="180"/>
      <c r="B386" s="374" t="s">
        <v>136</v>
      </c>
      <c r="C386" s="120" t="s">
        <v>157</v>
      </c>
      <c r="D386" s="94" t="s">
        <v>374</v>
      </c>
      <c r="E386" s="1" t="s">
        <v>149</v>
      </c>
      <c r="F386" s="2">
        <v>1122.26</v>
      </c>
      <c r="G386" s="2">
        <v>1122.26</v>
      </c>
      <c r="H386" s="2">
        <v>1122.26</v>
      </c>
      <c r="I386" s="372">
        <f>H386*0.2+H386</f>
        <v>1346.712</v>
      </c>
      <c r="J386" s="370">
        <f>F386*1.2</f>
        <v>1346.712</v>
      </c>
      <c r="K386" s="337">
        <f>H386/H386-1</f>
        <v>0</v>
      </c>
      <c r="L386" s="359" t="s">
        <v>150</v>
      </c>
    </row>
    <row r="387" spans="1:12" ht="18" customHeight="1" x14ac:dyDescent="0.25">
      <c r="A387" s="179">
        <v>5</v>
      </c>
      <c r="B387" s="185" t="s">
        <v>66</v>
      </c>
      <c r="C387" s="170"/>
      <c r="D387" s="111"/>
      <c r="E387" s="58"/>
      <c r="F387" s="162"/>
      <c r="G387" s="162"/>
      <c r="H387" s="162"/>
      <c r="I387" s="203"/>
      <c r="J387" s="156"/>
      <c r="K387" s="163"/>
      <c r="L387" s="403"/>
    </row>
    <row r="388" spans="1:12" ht="18" customHeight="1" x14ac:dyDescent="0.25">
      <c r="A388" s="180"/>
      <c r="B388" s="528" t="s">
        <v>4</v>
      </c>
      <c r="C388" s="120" t="s">
        <v>152</v>
      </c>
      <c r="D388" s="94" t="s">
        <v>416</v>
      </c>
      <c r="E388" s="1" t="s">
        <v>212</v>
      </c>
      <c r="F388" s="2">
        <v>12.25</v>
      </c>
      <c r="G388" s="2">
        <v>12.25</v>
      </c>
      <c r="H388" s="2">
        <v>12.25</v>
      </c>
      <c r="I388" s="530">
        <f>H388*0.2+H388</f>
        <v>14.7</v>
      </c>
      <c r="J388" s="370">
        <f>F388*1.2</f>
        <v>14.7</v>
      </c>
      <c r="K388" s="337">
        <f>H388/H388-1</f>
        <v>0</v>
      </c>
      <c r="L388" s="359" t="s">
        <v>150</v>
      </c>
    </row>
    <row r="389" spans="1:12" ht="18" customHeight="1" x14ac:dyDescent="0.25">
      <c r="A389" s="180"/>
      <c r="B389" s="528"/>
      <c r="C389" s="189" t="s">
        <v>443</v>
      </c>
      <c r="D389" s="94"/>
      <c r="E389" s="1"/>
      <c r="F389" s="2"/>
      <c r="G389" s="2"/>
      <c r="H389" s="2"/>
      <c r="I389" s="530"/>
      <c r="J389" s="370"/>
      <c r="K389" s="337"/>
      <c r="L389" s="361"/>
    </row>
    <row r="390" spans="1:12" ht="18" customHeight="1" x14ac:dyDescent="0.25">
      <c r="A390" s="180"/>
      <c r="B390" s="528"/>
      <c r="C390" s="120" t="s">
        <v>311</v>
      </c>
      <c r="D390" s="94" t="s">
        <v>392</v>
      </c>
      <c r="E390" s="1" t="s">
        <v>149</v>
      </c>
      <c r="F390" s="2">
        <v>94.22</v>
      </c>
      <c r="G390" s="2">
        <v>94.22</v>
      </c>
      <c r="H390" s="2">
        <v>94.22</v>
      </c>
      <c r="I390" s="372">
        <f>H390*0.2+H390</f>
        <v>113.06399999999999</v>
      </c>
      <c r="J390" s="370">
        <f>F390*1.2</f>
        <v>113.06399999999999</v>
      </c>
      <c r="K390" s="337">
        <f>H390/H390-1</f>
        <v>0</v>
      </c>
      <c r="L390" s="359" t="s">
        <v>150</v>
      </c>
    </row>
    <row r="391" spans="1:12" ht="18" customHeight="1" x14ac:dyDescent="0.25">
      <c r="A391" s="180"/>
      <c r="B391" s="528" t="s">
        <v>134</v>
      </c>
      <c r="C391" s="120" t="s">
        <v>152</v>
      </c>
      <c r="D391" s="94" t="s">
        <v>416</v>
      </c>
      <c r="E391" s="1" t="s">
        <v>212</v>
      </c>
      <c r="F391" s="2">
        <v>37.25</v>
      </c>
      <c r="G391" s="2">
        <v>37.25</v>
      </c>
      <c r="H391" s="2">
        <v>37.25</v>
      </c>
      <c r="I391" s="530">
        <f>H391*0.2+H391</f>
        <v>44.7</v>
      </c>
      <c r="J391" s="531">
        <f>F391*1.2</f>
        <v>44.699999999999996</v>
      </c>
      <c r="K391" s="337">
        <f>H391/H391-1</f>
        <v>0</v>
      </c>
      <c r="L391" s="359" t="s">
        <v>150</v>
      </c>
    </row>
    <row r="392" spans="1:12" ht="18" hidden="1" customHeight="1" x14ac:dyDescent="0.25">
      <c r="A392" s="180"/>
      <c r="B392" s="528"/>
      <c r="C392" s="120" t="s">
        <v>157</v>
      </c>
      <c r="D392" s="94" t="s">
        <v>360</v>
      </c>
      <c r="E392" s="1" t="s">
        <v>149</v>
      </c>
      <c r="F392" s="2">
        <v>77.11</v>
      </c>
      <c r="G392" s="2">
        <v>77.11</v>
      </c>
      <c r="H392" s="2">
        <v>77.11</v>
      </c>
      <c r="I392" s="530"/>
      <c r="J392" s="531"/>
      <c r="K392" s="337">
        <f>H392/H391-1</f>
        <v>1.0700671140939599</v>
      </c>
      <c r="L392" s="359" t="s">
        <v>151</v>
      </c>
    </row>
    <row r="393" spans="1:12" ht="18" customHeight="1" x14ac:dyDescent="0.25">
      <c r="A393" s="180"/>
      <c r="B393" s="528"/>
      <c r="C393" s="189" t="s">
        <v>443</v>
      </c>
      <c r="D393" s="94"/>
      <c r="E393" s="1"/>
      <c r="F393" s="2"/>
      <c r="G393" s="2"/>
      <c r="H393" s="2"/>
      <c r="I393" s="202"/>
      <c r="J393" s="346"/>
      <c r="K393" s="337"/>
      <c r="L393" s="361"/>
    </row>
    <row r="394" spans="1:12" ht="18" customHeight="1" x14ac:dyDescent="0.25">
      <c r="A394" s="180"/>
      <c r="B394" s="528"/>
      <c r="C394" s="120" t="s">
        <v>152</v>
      </c>
      <c r="D394" s="94" t="s">
        <v>436</v>
      </c>
      <c r="E394" s="1" t="s">
        <v>212</v>
      </c>
      <c r="F394" s="2">
        <v>167.25</v>
      </c>
      <c r="G394" s="2">
        <v>167.25</v>
      </c>
      <c r="H394" s="2">
        <v>167.25</v>
      </c>
      <c r="I394" s="530">
        <f>H394*0.2+H394</f>
        <v>200.7</v>
      </c>
      <c r="J394" s="531">
        <f>F394*1.2</f>
        <v>200.7</v>
      </c>
      <c r="K394" s="337">
        <f>H394/H394-1</f>
        <v>0</v>
      </c>
      <c r="L394" s="359" t="s">
        <v>150</v>
      </c>
    </row>
    <row r="395" spans="1:12" ht="18" hidden="1" customHeight="1" x14ac:dyDescent="0.25">
      <c r="A395" s="180"/>
      <c r="B395" s="528"/>
      <c r="C395" s="120" t="s">
        <v>311</v>
      </c>
      <c r="D395" s="94" t="s">
        <v>392</v>
      </c>
      <c r="E395" s="1" t="s">
        <v>149</v>
      </c>
      <c r="F395" s="2">
        <v>318.94</v>
      </c>
      <c r="G395" s="2">
        <v>318.94</v>
      </c>
      <c r="H395" s="2">
        <v>318.94</v>
      </c>
      <c r="I395" s="530"/>
      <c r="J395" s="531"/>
      <c r="K395" s="337">
        <f>H395/H394-1</f>
        <v>0.90696562032884898</v>
      </c>
      <c r="L395" s="359" t="s">
        <v>151</v>
      </c>
    </row>
    <row r="396" spans="1:12" ht="18" customHeight="1" x14ac:dyDescent="0.25">
      <c r="A396" s="180"/>
      <c r="B396" s="373" t="s">
        <v>136</v>
      </c>
      <c r="C396" s="120" t="s">
        <v>157</v>
      </c>
      <c r="D396" s="94" t="s">
        <v>360</v>
      </c>
      <c r="E396" s="1" t="s">
        <v>149</v>
      </c>
      <c r="F396" s="2">
        <v>347.27</v>
      </c>
      <c r="G396" s="2">
        <v>347.27</v>
      </c>
      <c r="H396" s="2">
        <v>347.27</v>
      </c>
      <c r="I396" s="372">
        <f>H396*0.2+H396</f>
        <v>416.72399999999999</v>
      </c>
      <c r="J396" s="370">
        <f>F396*1.2</f>
        <v>416.72399999999999</v>
      </c>
      <c r="K396" s="337">
        <f>H396/H396-1</f>
        <v>0</v>
      </c>
      <c r="L396" s="359" t="s">
        <v>150</v>
      </c>
    </row>
    <row r="397" spans="1:12" s="395" customFormat="1" ht="55.5" customHeight="1" x14ac:dyDescent="0.25">
      <c r="A397" s="352"/>
      <c r="B397" s="187" t="s">
        <v>437</v>
      </c>
      <c r="C397" s="342" t="s">
        <v>146</v>
      </c>
      <c r="D397" s="178" t="s">
        <v>310</v>
      </c>
      <c r="E397" s="344" t="s">
        <v>2</v>
      </c>
      <c r="F397" s="353" t="s">
        <v>3</v>
      </c>
      <c r="G397" s="353" t="s">
        <v>141</v>
      </c>
      <c r="H397" s="343" t="s">
        <v>142</v>
      </c>
      <c r="I397" s="354" t="s">
        <v>138</v>
      </c>
      <c r="J397" s="355" t="s">
        <v>583</v>
      </c>
      <c r="K397" s="340" t="s">
        <v>139</v>
      </c>
      <c r="L397" s="153" t="s">
        <v>143</v>
      </c>
    </row>
    <row r="398" spans="1:12" ht="34.5" customHeight="1" x14ac:dyDescent="0.25">
      <c r="A398" s="179">
        <v>1</v>
      </c>
      <c r="B398" s="185" t="s">
        <v>62</v>
      </c>
      <c r="C398" s="170"/>
      <c r="D398" s="111"/>
      <c r="E398" s="58"/>
      <c r="F398" s="162"/>
      <c r="G398" s="162"/>
      <c r="H398" s="162"/>
      <c r="I398" s="203"/>
      <c r="J398" s="156"/>
      <c r="K398" s="163" t="s">
        <v>8</v>
      </c>
      <c r="L398" s="403"/>
    </row>
    <row r="399" spans="1:12" ht="18" customHeight="1" x14ac:dyDescent="0.25">
      <c r="A399" s="180"/>
      <c r="B399" s="528" t="s">
        <v>4</v>
      </c>
      <c r="C399" s="120" t="s">
        <v>152</v>
      </c>
      <c r="D399" s="94" t="s">
        <v>404</v>
      </c>
      <c r="E399" s="1" t="s">
        <v>212</v>
      </c>
      <c r="F399" s="2">
        <v>12.25</v>
      </c>
      <c r="G399" s="2">
        <v>12.25</v>
      </c>
      <c r="H399" s="2">
        <v>12.25</v>
      </c>
      <c r="I399" s="530">
        <f>H399*0.2+H399</f>
        <v>14.7</v>
      </c>
      <c r="J399" s="370">
        <f>F399*1.2</f>
        <v>14.7</v>
      </c>
      <c r="K399" s="337">
        <f>H399/H399-1</f>
        <v>0</v>
      </c>
      <c r="L399" s="359" t="s">
        <v>150</v>
      </c>
    </row>
    <row r="400" spans="1:12" ht="18" customHeight="1" x14ac:dyDescent="0.25">
      <c r="A400" s="180"/>
      <c r="B400" s="528"/>
      <c r="C400" s="189" t="s">
        <v>443</v>
      </c>
      <c r="D400" s="94"/>
      <c r="E400" s="1"/>
      <c r="F400" s="2"/>
      <c r="G400" s="2"/>
      <c r="H400" s="2"/>
      <c r="I400" s="530"/>
      <c r="J400" s="370"/>
      <c r="K400" s="337"/>
      <c r="L400" s="361"/>
    </row>
    <row r="401" spans="1:12" ht="18" customHeight="1" x14ac:dyDescent="0.25">
      <c r="A401" s="180"/>
      <c r="B401" s="528"/>
      <c r="C401" s="120" t="s">
        <v>311</v>
      </c>
      <c r="D401" s="94" t="s">
        <v>376</v>
      </c>
      <c r="E401" s="1" t="s">
        <v>149</v>
      </c>
      <c r="F401" s="2">
        <v>29.68</v>
      </c>
      <c r="G401" s="2">
        <v>29.68</v>
      </c>
      <c r="H401" s="2">
        <v>29.68</v>
      </c>
      <c r="I401" s="372">
        <f>H401*0.2+H401</f>
        <v>35.616</v>
      </c>
      <c r="J401" s="370">
        <f>F401*1.2</f>
        <v>35.616</v>
      </c>
      <c r="K401" s="337">
        <f>H401/H401-1</f>
        <v>0</v>
      </c>
      <c r="L401" s="359" t="s">
        <v>150</v>
      </c>
    </row>
    <row r="402" spans="1:12" ht="18" customHeight="1" x14ac:dyDescent="0.25">
      <c r="A402" s="180"/>
      <c r="B402" s="528" t="s">
        <v>134</v>
      </c>
      <c r="C402" s="120" t="s">
        <v>152</v>
      </c>
      <c r="D402" s="94" t="s">
        <v>404</v>
      </c>
      <c r="E402" s="1" t="s">
        <v>212</v>
      </c>
      <c r="F402" s="2">
        <v>40</v>
      </c>
      <c r="G402" s="2">
        <v>40</v>
      </c>
      <c r="H402" s="2">
        <v>40</v>
      </c>
      <c r="I402" s="530">
        <f>H402*0.2+H402</f>
        <v>48</v>
      </c>
      <c r="J402" s="531">
        <f>F402*1.2</f>
        <v>48</v>
      </c>
      <c r="K402" s="337">
        <f>H402/H402-1</f>
        <v>0</v>
      </c>
      <c r="L402" s="359" t="s">
        <v>150</v>
      </c>
    </row>
    <row r="403" spans="1:12" ht="18" hidden="1" customHeight="1" x14ac:dyDescent="0.25">
      <c r="A403" s="180"/>
      <c r="B403" s="528"/>
      <c r="C403" s="120" t="s">
        <v>157</v>
      </c>
      <c r="D403" s="94" t="s">
        <v>360</v>
      </c>
      <c r="E403" s="1" t="s">
        <v>149</v>
      </c>
      <c r="F403" s="2">
        <v>77.11</v>
      </c>
      <c r="G403" s="2">
        <v>77.11</v>
      </c>
      <c r="H403" s="2">
        <v>77.11</v>
      </c>
      <c r="I403" s="530"/>
      <c r="J403" s="531"/>
      <c r="K403" s="337">
        <f>H403/H402-1</f>
        <v>0.92775000000000007</v>
      </c>
      <c r="L403" s="359" t="s">
        <v>151</v>
      </c>
    </row>
    <row r="404" spans="1:12" ht="18" customHeight="1" x14ac:dyDescent="0.25">
      <c r="A404" s="180"/>
      <c r="B404" s="528"/>
      <c r="C404" s="189" t="s">
        <v>443</v>
      </c>
      <c r="D404" s="94"/>
      <c r="E404" s="1"/>
      <c r="F404" s="2"/>
      <c r="G404" s="2"/>
      <c r="H404" s="2"/>
      <c r="I404" s="202"/>
      <c r="J404" s="346"/>
      <c r="K404" s="337"/>
      <c r="L404" s="361"/>
    </row>
    <row r="405" spans="1:12" ht="18" customHeight="1" x14ac:dyDescent="0.25">
      <c r="A405" s="180"/>
      <c r="B405" s="528"/>
      <c r="C405" s="120" t="s">
        <v>152</v>
      </c>
      <c r="D405" s="94" t="s">
        <v>412</v>
      </c>
      <c r="E405" s="1" t="s">
        <v>212</v>
      </c>
      <c r="F405" s="2">
        <v>88.8</v>
      </c>
      <c r="G405" s="2">
        <v>88.8</v>
      </c>
      <c r="H405" s="2">
        <v>88.8</v>
      </c>
      <c r="I405" s="530">
        <f>H405*0.2+H405</f>
        <v>106.56</v>
      </c>
      <c r="J405" s="531">
        <f>F405*1.2</f>
        <v>106.55999999999999</v>
      </c>
      <c r="K405" s="337">
        <f>H405/H405-1</f>
        <v>0</v>
      </c>
      <c r="L405" s="359" t="s">
        <v>150</v>
      </c>
    </row>
    <row r="406" spans="1:12" ht="18" customHeight="1" x14ac:dyDescent="0.25">
      <c r="A406" s="180"/>
      <c r="B406" s="528"/>
      <c r="C406" s="120" t="s">
        <v>311</v>
      </c>
      <c r="D406" s="94" t="s">
        <v>376</v>
      </c>
      <c r="E406" s="1" t="s">
        <v>149</v>
      </c>
      <c r="F406" s="2">
        <v>94.97</v>
      </c>
      <c r="G406" s="2">
        <v>94.97</v>
      </c>
      <c r="H406" s="2">
        <v>94.97</v>
      </c>
      <c r="I406" s="530"/>
      <c r="J406" s="531"/>
      <c r="K406" s="337">
        <f>H406/H405-1</f>
        <v>6.9481981981982077E-2</v>
      </c>
      <c r="L406" s="359" t="s">
        <v>155</v>
      </c>
    </row>
    <row r="407" spans="1:12" ht="18" customHeight="1" x14ac:dyDescent="0.25">
      <c r="A407" s="180"/>
      <c r="B407" s="373" t="s">
        <v>136</v>
      </c>
      <c r="C407" s="120" t="s">
        <v>157</v>
      </c>
      <c r="D407" s="94" t="s">
        <v>360</v>
      </c>
      <c r="E407" s="1" t="s">
        <v>149</v>
      </c>
      <c r="F407" s="2">
        <v>347.27</v>
      </c>
      <c r="G407" s="2">
        <v>347.27</v>
      </c>
      <c r="H407" s="2">
        <v>347.27</v>
      </c>
      <c r="I407" s="372">
        <f>H407*0.2+H407</f>
        <v>416.72399999999999</v>
      </c>
      <c r="J407" s="370">
        <f>F407*1.2</f>
        <v>416.72399999999999</v>
      </c>
      <c r="K407" s="337">
        <f>H407/H407-1</f>
        <v>0</v>
      </c>
      <c r="L407" s="359" t="s">
        <v>150</v>
      </c>
    </row>
    <row r="408" spans="1:12" ht="18" customHeight="1" x14ac:dyDescent="0.25">
      <c r="A408" s="179">
        <v>2</v>
      </c>
      <c r="B408" s="185" t="s">
        <v>63</v>
      </c>
      <c r="C408" s="170"/>
      <c r="D408" s="111"/>
      <c r="E408" s="58"/>
      <c r="F408" s="162"/>
      <c r="G408" s="162"/>
      <c r="H408" s="162"/>
      <c r="I408" s="203"/>
      <c r="J408" s="156"/>
      <c r="K408" s="163"/>
      <c r="L408" s="403"/>
    </row>
    <row r="409" spans="1:12" ht="18" customHeight="1" x14ac:dyDescent="0.25">
      <c r="A409" s="180"/>
      <c r="B409" s="528" t="s">
        <v>4</v>
      </c>
      <c r="C409" s="120" t="s">
        <v>152</v>
      </c>
      <c r="D409" s="94" t="s">
        <v>439</v>
      </c>
      <c r="E409" s="1" t="s">
        <v>212</v>
      </c>
      <c r="F409" s="2">
        <v>12.25</v>
      </c>
      <c r="G409" s="2">
        <v>12.25</v>
      </c>
      <c r="H409" s="2">
        <v>12.25</v>
      </c>
      <c r="I409" s="530">
        <f>H409*0.2+H409</f>
        <v>14.7</v>
      </c>
      <c r="J409" s="531">
        <f>F409*1.2</f>
        <v>14.7</v>
      </c>
      <c r="K409" s="337">
        <f>H409/H409-1</f>
        <v>0</v>
      </c>
      <c r="L409" s="359" t="s">
        <v>150</v>
      </c>
    </row>
    <row r="410" spans="1:12" ht="18" customHeight="1" x14ac:dyDescent="0.25">
      <c r="A410" s="180"/>
      <c r="B410" s="528"/>
      <c r="C410" s="120" t="s">
        <v>311</v>
      </c>
      <c r="D410" s="94" t="s">
        <v>440</v>
      </c>
      <c r="E410" s="1" t="s">
        <v>149</v>
      </c>
      <c r="F410" s="2">
        <v>13.98</v>
      </c>
      <c r="G410" s="2">
        <v>13.98</v>
      </c>
      <c r="H410" s="2">
        <v>13.98</v>
      </c>
      <c r="I410" s="530"/>
      <c r="J410" s="531"/>
      <c r="K410" s="337">
        <f>H410/H409-1</f>
        <v>0.14122448979591851</v>
      </c>
      <c r="L410" s="359" t="s">
        <v>155</v>
      </c>
    </row>
    <row r="411" spans="1:12" ht="18" customHeight="1" x14ac:dyDescent="0.25">
      <c r="A411" s="180"/>
      <c r="B411" s="528"/>
      <c r="C411" s="189" t="s">
        <v>443</v>
      </c>
      <c r="D411" s="94"/>
      <c r="E411" s="1"/>
      <c r="F411" s="2"/>
      <c r="G411" s="2"/>
      <c r="H411" s="2"/>
      <c r="I411" s="202"/>
      <c r="J411" s="346"/>
      <c r="K411" s="337"/>
      <c r="L411" s="361"/>
    </row>
    <row r="412" spans="1:12" ht="18" customHeight="1" x14ac:dyDescent="0.25">
      <c r="A412" s="180"/>
      <c r="B412" s="528"/>
      <c r="C412" s="120" t="s">
        <v>157</v>
      </c>
      <c r="D412" s="94" t="s">
        <v>364</v>
      </c>
      <c r="E412" s="1" t="s">
        <v>149</v>
      </c>
      <c r="F412" s="2">
        <v>53.46</v>
      </c>
      <c r="G412" s="2">
        <v>53.46</v>
      </c>
      <c r="H412" s="2">
        <v>53.46</v>
      </c>
      <c r="I412" s="372">
        <f>H412*0</f>
        <v>0</v>
      </c>
      <c r="J412" s="370">
        <f>F412*1.2</f>
        <v>64.152000000000001</v>
      </c>
      <c r="K412" s="337">
        <f>H412/H412-1</f>
        <v>0</v>
      </c>
      <c r="L412" s="359" t="s">
        <v>150</v>
      </c>
    </row>
    <row r="413" spans="1:12" ht="18" customHeight="1" x14ac:dyDescent="0.25">
      <c r="A413" s="180"/>
      <c r="B413" s="528" t="s">
        <v>134</v>
      </c>
      <c r="C413" s="120" t="s">
        <v>152</v>
      </c>
      <c r="D413" s="94" t="s">
        <v>439</v>
      </c>
      <c r="E413" s="1" t="s">
        <v>212</v>
      </c>
      <c r="F413" s="2">
        <v>37.25</v>
      </c>
      <c r="G413" s="2">
        <v>37.25</v>
      </c>
      <c r="H413" s="2">
        <v>37.25</v>
      </c>
      <c r="I413" s="530">
        <f>H413*0.2+H413</f>
        <v>44.7</v>
      </c>
      <c r="J413" s="533">
        <f>F413*1.2</f>
        <v>44.699999999999996</v>
      </c>
      <c r="K413" s="337">
        <f>H413/H413-1</f>
        <v>0</v>
      </c>
      <c r="L413" s="359" t="s">
        <v>150</v>
      </c>
    </row>
    <row r="414" spans="1:12" ht="18" hidden="1" customHeight="1" x14ac:dyDescent="0.25">
      <c r="A414" s="180"/>
      <c r="B414" s="528"/>
      <c r="C414" s="120" t="s">
        <v>311</v>
      </c>
      <c r="D414" s="94" t="s">
        <v>440</v>
      </c>
      <c r="E414" s="1" t="s">
        <v>149</v>
      </c>
      <c r="F414" s="2">
        <v>44.77</v>
      </c>
      <c r="G414" s="2">
        <v>44.77</v>
      </c>
      <c r="H414" s="2">
        <v>44.77</v>
      </c>
      <c r="I414" s="530"/>
      <c r="J414" s="534"/>
      <c r="K414" s="337">
        <f>H414/H413-1</f>
        <v>0.20187919463087267</v>
      </c>
      <c r="L414" s="359" t="s">
        <v>151</v>
      </c>
    </row>
    <row r="415" spans="1:12" ht="18" customHeight="1" x14ac:dyDescent="0.25">
      <c r="A415" s="180"/>
      <c r="B415" s="528"/>
      <c r="C415" s="189" t="s">
        <v>443</v>
      </c>
      <c r="D415" s="94"/>
      <c r="E415" s="1"/>
      <c r="F415" s="2"/>
      <c r="G415" s="2"/>
      <c r="H415" s="2"/>
      <c r="I415" s="530"/>
      <c r="J415" s="370"/>
      <c r="K415" s="337"/>
      <c r="L415" s="361"/>
    </row>
    <row r="416" spans="1:12" ht="18" customHeight="1" x14ac:dyDescent="0.25">
      <c r="A416" s="180"/>
      <c r="B416" s="528"/>
      <c r="C416" s="120" t="s">
        <v>152</v>
      </c>
      <c r="D416" s="94" t="s">
        <v>441</v>
      </c>
      <c r="E416" s="1" t="s">
        <v>212</v>
      </c>
      <c r="F416" s="2">
        <v>160.25</v>
      </c>
      <c r="G416" s="2">
        <v>160.25</v>
      </c>
      <c r="H416" s="2">
        <v>160.25</v>
      </c>
      <c r="I416" s="530">
        <f>H416*0.2+H416</f>
        <v>192.3</v>
      </c>
      <c r="J416" s="553">
        <f>F416*1.2</f>
        <v>192.29999999999998</v>
      </c>
      <c r="K416" s="337">
        <f>H416/H416-1</f>
        <v>0</v>
      </c>
      <c r="L416" s="359" t="s">
        <v>150</v>
      </c>
    </row>
    <row r="417" spans="1:12" ht="18" customHeight="1" x14ac:dyDescent="0.25">
      <c r="A417" s="180"/>
      <c r="B417" s="528"/>
      <c r="C417" s="120" t="s">
        <v>157</v>
      </c>
      <c r="D417" s="94" t="s">
        <v>364</v>
      </c>
      <c r="E417" s="1" t="s">
        <v>149</v>
      </c>
      <c r="F417" s="2">
        <v>178.05</v>
      </c>
      <c r="G417" s="2">
        <v>178.05</v>
      </c>
      <c r="H417" s="2">
        <v>178.05</v>
      </c>
      <c r="I417" s="530"/>
      <c r="J417" s="553"/>
      <c r="K417" s="337">
        <f>H417/H416-1</f>
        <v>0.11107644305772246</v>
      </c>
      <c r="L417" s="359" t="s">
        <v>155</v>
      </c>
    </row>
    <row r="418" spans="1:12" ht="25.5" customHeight="1" x14ac:dyDescent="0.25">
      <c r="A418" s="179">
        <v>3</v>
      </c>
      <c r="B418" s="185" t="s">
        <v>64</v>
      </c>
      <c r="C418" s="170"/>
      <c r="D418" s="111"/>
      <c r="E418" s="58"/>
      <c r="F418" s="162"/>
      <c r="G418" s="162"/>
      <c r="H418" s="162"/>
      <c r="I418" s="203"/>
      <c r="J418" s="156"/>
      <c r="K418" s="163"/>
      <c r="L418" s="403"/>
    </row>
    <row r="419" spans="1:12" ht="18" customHeight="1" x14ac:dyDescent="0.25">
      <c r="A419" s="180"/>
      <c r="B419" s="528" t="s">
        <v>4</v>
      </c>
      <c r="C419" s="120" t="s">
        <v>152</v>
      </c>
      <c r="D419" s="94" t="s">
        <v>438</v>
      </c>
      <c r="E419" s="1" t="s">
        <v>212</v>
      </c>
      <c r="F419" s="2">
        <v>15</v>
      </c>
      <c r="G419" s="2">
        <v>15</v>
      </c>
      <c r="H419" s="2">
        <v>15</v>
      </c>
      <c r="I419" s="530">
        <f>H419*0.2+H419</f>
        <v>18</v>
      </c>
      <c r="J419" s="531">
        <f>F419*1.2</f>
        <v>18</v>
      </c>
      <c r="K419" s="337">
        <f>H419/H419-1</f>
        <v>0</v>
      </c>
      <c r="L419" s="359" t="s">
        <v>150</v>
      </c>
    </row>
    <row r="420" spans="1:12" ht="18" hidden="1" customHeight="1" x14ac:dyDescent="0.25">
      <c r="A420" s="180"/>
      <c r="B420" s="528"/>
      <c r="C420" s="120" t="s">
        <v>311</v>
      </c>
      <c r="D420" s="94" t="s">
        <v>380</v>
      </c>
      <c r="E420" s="1" t="s">
        <v>149</v>
      </c>
      <c r="F420" s="2">
        <v>31.94</v>
      </c>
      <c r="G420" s="2">
        <v>31.94</v>
      </c>
      <c r="H420" s="2">
        <v>31.94</v>
      </c>
      <c r="I420" s="530"/>
      <c r="J420" s="531"/>
      <c r="K420" s="337">
        <f>H420/H419-1</f>
        <v>1.1293333333333333</v>
      </c>
      <c r="L420" s="359" t="s">
        <v>151</v>
      </c>
    </row>
    <row r="421" spans="1:12" ht="18" customHeight="1" x14ac:dyDescent="0.25">
      <c r="A421" s="180"/>
      <c r="B421" s="528" t="s">
        <v>134</v>
      </c>
      <c r="C421" s="120" t="s">
        <v>152</v>
      </c>
      <c r="D421" s="94" t="s">
        <v>438</v>
      </c>
      <c r="E421" s="1" t="s">
        <v>212</v>
      </c>
      <c r="F421" s="2">
        <v>48.1</v>
      </c>
      <c r="G421" s="2">
        <v>48.1</v>
      </c>
      <c r="H421" s="2">
        <v>48.1</v>
      </c>
      <c r="I421" s="530">
        <f>F421*0.2+F421</f>
        <v>57.72</v>
      </c>
      <c r="J421" s="531">
        <f>F421*1.2</f>
        <v>57.72</v>
      </c>
      <c r="K421" s="337">
        <f>H421/H421-1</f>
        <v>0</v>
      </c>
      <c r="L421" s="359" t="s">
        <v>150</v>
      </c>
    </row>
    <row r="422" spans="1:12" ht="18" hidden="1" customHeight="1" x14ac:dyDescent="0.25">
      <c r="A422" s="180"/>
      <c r="B422" s="528"/>
      <c r="C422" s="120" t="s">
        <v>157</v>
      </c>
      <c r="D422" s="94" t="s">
        <v>360</v>
      </c>
      <c r="E422" s="1" t="s">
        <v>149</v>
      </c>
      <c r="F422" s="2">
        <v>77.11</v>
      </c>
      <c r="G422" s="2">
        <v>77.11</v>
      </c>
      <c r="H422" s="2">
        <v>77.11</v>
      </c>
      <c r="I422" s="530"/>
      <c r="J422" s="531"/>
      <c r="K422" s="337">
        <f>H422/H421-1</f>
        <v>0.60311850311850312</v>
      </c>
      <c r="L422" s="359" t="s">
        <v>151</v>
      </c>
    </row>
    <row r="423" spans="1:12" ht="18" hidden="1" customHeight="1" x14ac:dyDescent="0.25">
      <c r="A423" s="180"/>
      <c r="B423" s="528"/>
      <c r="C423" s="120" t="s">
        <v>311</v>
      </c>
      <c r="D423" s="94" t="s">
        <v>380</v>
      </c>
      <c r="E423" s="1" t="s">
        <v>149</v>
      </c>
      <c r="F423" s="2">
        <v>102.13</v>
      </c>
      <c r="G423" s="2">
        <v>102.13</v>
      </c>
      <c r="H423" s="2">
        <v>102.13</v>
      </c>
      <c r="I423" s="530"/>
      <c r="J423" s="531"/>
      <c r="K423" s="337">
        <f>H423/H421-1</f>
        <v>1.1232848232848229</v>
      </c>
      <c r="L423" s="359" t="s">
        <v>151</v>
      </c>
    </row>
    <row r="424" spans="1:12" ht="18" customHeight="1" x14ac:dyDescent="0.25">
      <c r="A424" s="180"/>
      <c r="B424" s="528"/>
      <c r="C424" s="189" t="s">
        <v>443</v>
      </c>
      <c r="D424" s="94"/>
      <c r="E424" s="1"/>
      <c r="F424" s="2"/>
      <c r="G424" s="2"/>
      <c r="H424" s="2"/>
      <c r="I424" s="202"/>
      <c r="J424" s="346"/>
      <c r="K424" s="337"/>
      <c r="L424" s="361"/>
    </row>
    <row r="425" spans="1:12" ht="18" customHeight="1" x14ac:dyDescent="0.25">
      <c r="A425" s="180"/>
      <c r="B425" s="528"/>
      <c r="C425" s="120" t="s">
        <v>152</v>
      </c>
      <c r="D425" s="94" t="s">
        <v>405</v>
      </c>
      <c r="E425" s="1" t="s">
        <v>212</v>
      </c>
      <c r="F425" s="2">
        <v>88.8</v>
      </c>
      <c r="G425" s="2">
        <v>88.8</v>
      </c>
      <c r="H425" s="2">
        <v>88.8</v>
      </c>
      <c r="I425" s="372">
        <f>H425*0.2+H425</f>
        <v>106.56</v>
      </c>
      <c r="J425" s="430">
        <f>F425*1.2</f>
        <v>106.55999999999999</v>
      </c>
      <c r="K425" s="337">
        <f>H425/H425-1</f>
        <v>0</v>
      </c>
      <c r="L425" s="359" t="s">
        <v>150</v>
      </c>
    </row>
    <row r="426" spans="1:12" ht="18" customHeight="1" x14ac:dyDescent="0.25">
      <c r="A426" s="180"/>
      <c r="B426" s="528" t="s">
        <v>136</v>
      </c>
      <c r="C426" s="120" t="s">
        <v>157</v>
      </c>
      <c r="D426" s="94" t="s">
        <v>360</v>
      </c>
      <c r="E426" s="1" t="s">
        <v>149</v>
      </c>
      <c r="F426" s="2">
        <v>347.27</v>
      </c>
      <c r="G426" s="2">
        <v>347.27</v>
      </c>
      <c r="H426" s="2">
        <v>347.27</v>
      </c>
      <c r="I426" s="530">
        <f>(H426+H427)/2</f>
        <v>441.78499999999997</v>
      </c>
      <c r="J426" s="531">
        <f>F426*1.2</f>
        <v>416.72399999999999</v>
      </c>
      <c r="K426" s="337">
        <f>H426/H426-1</f>
        <v>0</v>
      </c>
      <c r="L426" s="359" t="s">
        <v>150</v>
      </c>
    </row>
    <row r="427" spans="1:12" ht="18" hidden="1" customHeight="1" x14ac:dyDescent="0.25">
      <c r="A427" s="180"/>
      <c r="B427" s="528"/>
      <c r="C427" s="120" t="s">
        <v>311</v>
      </c>
      <c r="D427" s="94" t="s">
        <v>389</v>
      </c>
      <c r="E427" s="1" t="s">
        <v>149</v>
      </c>
      <c r="F427" s="2">
        <v>536.29999999999995</v>
      </c>
      <c r="G427" s="2">
        <v>536.29999999999995</v>
      </c>
      <c r="H427" s="2">
        <v>536.29999999999995</v>
      </c>
      <c r="I427" s="530"/>
      <c r="J427" s="531"/>
      <c r="K427" s="337">
        <f>H427/H426-1</f>
        <v>0.54433149998560193</v>
      </c>
      <c r="L427" s="359" t="s">
        <v>151</v>
      </c>
    </row>
    <row r="428" spans="1:12" ht="18" customHeight="1" x14ac:dyDescent="0.25">
      <c r="A428" s="180"/>
      <c r="B428" s="373" t="s">
        <v>400</v>
      </c>
      <c r="C428" s="120" t="s">
        <v>311</v>
      </c>
      <c r="D428" s="94" t="s">
        <v>389</v>
      </c>
      <c r="E428" s="1" t="s">
        <v>149</v>
      </c>
      <c r="F428" s="2">
        <v>134.1</v>
      </c>
      <c r="G428" s="2">
        <v>134.1</v>
      </c>
      <c r="H428" s="2">
        <v>134.1</v>
      </c>
      <c r="I428" s="372">
        <f>H428*0.2+H428</f>
        <v>160.91999999999999</v>
      </c>
      <c r="J428" s="370">
        <f>F428*1.2</f>
        <v>160.91999999999999</v>
      </c>
      <c r="K428" s="337">
        <f>H428/H428-1</f>
        <v>0</v>
      </c>
      <c r="L428" s="359" t="s">
        <v>150</v>
      </c>
    </row>
    <row r="429" spans="1:12" ht="18" customHeight="1" x14ac:dyDescent="0.25">
      <c r="A429" s="179">
        <v>4</v>
      </c>
      <c r="B429" s="185" t="s">
        <v>65</v>
      </c>
      <c r="C429" s="170"/>
      <c r="D429" s="111"/>
      <c r="E429" s="58"/>
      <c r="F429" s="162"/>
      <c r="G429" s="162"/>
      <c r="H429" s="162"/>
      <c r="I429" s="203"/>
      <c r="J429" s="156"/>
      <c r="K429" s="163"/>
      <c r="L429" s="403"/>
    </row>
    <row r="430" spans="1:12" ht="18" customHeight="1" x14ac:dyDescent="0.25">
      <c r="A430" s="180"/>
      <c r="B430" s="374" t="s">
        <v>4</v>
      </c>
      <c r="C430" s="120" t="s">
        <v>152</v>
      </c>
      <c r="D430" s="94" t="s">
        <v>372</v>
      </c>
      <c r="E430" s="1" t="s">
        <v>149</v>
      </c>
      <c r="F430" s="2">
        <v>49.16</v>
      </c>
      <c r="G430" s="2">
        <v>49.16</v>
      </c>
      <c r="H430" s="2">
        <v>49.16</v>
      </c>
      <c r="I430" s="372">
        <f>H430*0.2+H430</f>
        <v>58.991999999999997</v>
      </c>
      <c r="J430" s="430">
        <f>F430*1.2</f>
        <v>58.99199999999999</v>
      </c>
      <c r="K430" s="337">
        <f>H430/H430-1</f>
        <v>0</v>
      </c>
      <c r="L430" s="359" t="s">
        <v>150</v>
      </c>
    </row>
    <row r="431" spans="1:12" ht="18" customHeight="1" x14ac:dyDescent="0.25">
      <c r="A431" s="180"/>
      <c r="B431" s="532" t="s">
        <v>134</v>
      </c>
      <c r="C431" s="120" t="s">
        <v>152</v>
      </c>
      <c r="D431" s="94" t="s">
        <v>373</v>
      </c>
      <c r="E431" s="1" t="s">
        <v>212</v>
      </c>
      <c r="F431" s="2">
        <v>141</v>
      </c>
      <c r="G431" s="2">
        <v>141</v>
      </c>
      <c r="H431" s="2">
        <v>141</v>
      </c>
      <c r="I431" s="530">
        <f>F431*0.2+F431</f>
        <v>169.2</v>
      </c>
      <c r="J431" s="531">
        <f>F431*1.2</f>
        <v>169.2</v>
      </c>
      <c r="K431" s="337">
        <f>H431/H431-1</f>
        <v>0</v>
      </c>
      <c r="L431" s="359" t="s">
        <v>150</v>
      </c>
    </row>
    <row r="432" spans="1:12" ht="18" hidden="1" customHeight="1" x14ac:dyDescent="0.25">
      <c r="A432" s="180"/>
      <c r="B432" s="532"/>
      <c r="C432" s="120" t="s">
        <v>152</v>
      </c>
      <c r="D432" s="94" t="s">
        <v>372</v>
      </c>
      <c r="E432" s="1" t="s">
        <v>149</v>
      </c>
      <c r="F432" s="2">
        <v>189.12</v>
      </c>
      <c r="G432" s="2">
        <v>189.12</v>
      </c>
      <c r="H432" s="2">
        <v>189.12</v>
      </c>
      <c r="I432" s="530"/>
      <c r="J432" s="531"/>
      <c r="K432" s="337">
        <f>H432/H431-1</f>
        <v>0.34127659574468083</v>
      </c>
      <c r="L432" s="359" t="s">
        <v>151</v>
      </c>
    </row>
    <row r="433" spans="1:12" ht="18" hidden="1" customHeight="1" x14ac:dyDescent="0.25">
      <c r="A433" s="180"/>
      <c r="B433" s="532"/>
      <c r="C433" s="120" t="s">
        <v>157</v>
      </c>
      <c r="D433" s="94" t="s">
        <v>374</v>
      </c>
      <c r="E433" s="1" t="s">
        <v>149</v>
      </c>
      <c r="F433" s="2">
        <v>232.5</v>
      </c>
      <c r="G433" s="2">
        <v>232.5</v>
      </c>
      <c r="H433" s="2">
        <v>232.5</v>
      </c>
      <c r="I433" s="530"/>
      <c r="J433" s="531"/>
      <c r="K433" s="337">
        <f>H433/H431-1</f>
        <v>0.64893617021276606</v>
      </c>
      <c r="L433" s="359" t="s">
        <v>151</v>
      </c>
    </row>
    <row r="434" spans="1:12" ht="18" customHeight="1" x14ac:dyDescent="0.25">
      <c r="A434" s="180"/>
      <c r="B434" s="532" t="s">
        <v>135</v>
      </c>
      <c r="C434" s="120" t="s">
        <v>152</v>
      </c>
      <c r="D434" s="94" t="s">
        <v>373</v>
      </c>
      <c r="E434" s="1" t="s">
        <v>212</v>
      </c>
      <c r="F434" s="2">
        <v>348</v>
      </c>
      <c r="G434" s="2">
        <v>348</v>
      </c>
      <c r="H434" s="2">
        <v>348</v>
      </c>
      <c r="I434" s="530">
        <f>H434*0.2+H434</f>
        <v>417.6</v>
      </c>
      <c r="J434" s="531">
        <f>F434*1.2</f>
        <v>417.59999999999997</v>
      </c>
      <c r="K434" s="337">
        <f>H434/H434-1</f>
        <v>0</v>
      </c>
      <c r="L434" s="359" t="s">
        <v>150</v>
      </c>
    </row>
    <row r="435" spans="1:12" ht="18" hidden="1" customHeight="1" x14ac:dyDescent="0.25">
      <c r="A435" s="180"/>
      <c r="B435" s="532"/>
      <c r="C435" s="120" t="s">
        <v>311</v>
      </c>
      <c r="D435" s="94" t="s">
        <v>442</v>
      </c>
      <c r="E435" s="1" t="s">
        <v>149</v>
      </c>
      <c r="F435" s="2">
        <v>679.8</v>
      </c>
      <c r="G435" s="2">
        <v>679.8</v>
      </c>
      <c r="H435" s="2">
        <v>679.8</v>
      </c>
      <c r="I435" s="530"/>
      <c r="J435" s="531"/>
      <c r="K435" s="337">
        <f>H435/H434-1</f>
        <v>0.95344827586206882</v>
      </c>
      <c r="L435" s="359" t="s">
        <v>151</v>
      </c>
    </row>
    <row r="436" spans="1:12" ht="18" customHeight="1" x14ac:dyDescent="0.25">
      <c r="A436" s="180"/>
      <c r="B436" s="374" t="s">
        <v>136</v>
      </c>
      <c r="C436" s="120" t="s">
        <v>157</v>
      </c>
      <c r="D436" s="94" t="s">
        <v>374</v>
      </c>
      <c r="E436" s="1" t="s">
        <v>149</v>
      </c>
      <c r="F436" s="2">
        <v>1122.26</v>
      </c>
      <c r="G436" s="2">
        <v>1122.26</v>
      </c>
      <c r="H436" s="2">
        <v>1122.26</v>
      </c>
      <c r="I436" s="372">
        <f>H436*0.2+H436</f>
        <v>1346.712</v>
      </c>
      <c r="J436" s="370">
        <f>F436*1.2</f>
        <v>1346.712</v>
      </c>
      <c r="K436" s="337">
        <f>H436/H436-1</f>
        <v>0</v>
      </c>
      <c r="L436" s="359" t="s">
        <v>150</v>
      </c>
    </row>
    <row r="437" spans="1:12" ht="18" customHeight="1" x14ac:dyDescent="0.25">
      <c r="A437" s="179">
        <v>5</v>
      </c>
      <c r="B437" s="185" t="s">
        <v>66</v>
      </c>
      <c r="C437" s="170"/>
      <c r="D437" s="111"/>
      <c r="E437" s="58"/>
      <c r="F437" s="162"/>
      <c r="G437" s="162"/>
      <c r="H437" s="162"/>
      <c r="I437" s="203"/>
      <c r="J437" s="156"/>
      <c r="K437" s="163"/>
      <c r="L437" s="403"/>
    </row>
    <row r="438" spans="1:12" ht="18" customHeight="1" x14ac:dyDescent="0.25">
      <c r="A438" s="180"/>
      <c r="B438" s="528" t="s">
        <v>4</v>
      </c>
      <c r="C438" s="120" t="s">
        <v>152</v>
      </c>
      <c r="D438" s="94" t="s">
        <v>416</v>
      </c>
      <c r="E438" s="1" t="s">
        <v>212</v>
      </c>
      <c r="F438" s="2">
        <v>12.25</v>
      </c>
      <c r="G438" s="2">
        <v>12.25</v>
      </c>
      <c r="H438" s="2">
        <v>12.25</v>
      </c>
      <c r="I438" s="530">
        <f>H438*0.2+H438</f>
        <v>14.7</v>
      </c>
      <c r="J438" s="370">
        <f>F438*1.2</f>
        <v>14.7</v>
      </c>
      <c r="K438" s="337">
        <f>H438/H438-1</f>
        <v>0</v>
      </c>
      <c r="L438" s="359" t="s">
        <v>150</v>
      </c>
    </row>
    <row r="439" spans="1:12" ht="18" customHeight="1" x14ac:dyDescent="0.25">
      <c r="A439" s="180"/>
      <c r="B439" s="528"/>
      <c r="C439" s="189" t="s">
        <v>443</v>
      </c>
      <c r="D439" s="94"/>
      <c r="E439" s="1"/>
      <c r="F439" s="2"/>
      <c r="G439" s="2"/>
      <c r="H439" s="2"/>
      <c r="I439" s="530"/>
      <c r="J439" s="370"/>
      <c r="K439" s="337"/>
      <c r="L439" s="361"/>
    </row>
    <row r="440" spans="1:12" ht="18" customHeight="1" x14ac:dyDescent="0.25">
      <c r="A440" s="180"/>
      <c r="B440" s="528"/>
      <c r="C440" s="120" t="s">
        <v>311</v>
      </c>
      <c r="D440" s="94" t="s">
        <v>392</v>
      </c>
      <c r="E440" s="1" t="s">
        <v>149</v>
      </c>
      <c r="F440" s="2">
        <v>94.22</v>
      </c>
      <c r="G440" s="2">
        <v>94.22</v>
      </c>
      <c r="H440" s="2">
        <v>94.22</v>
      </c>
      <c r="I440" s="372">
        <f>H440*0.2+H440</f>
        <v>113.06399999999999</v>
      </c>
      <c r="J440" s="370">
        <f>F440*1.2</f>
        <v>113.06399999999999</v>
      </c>
      <c r="K440" s="337">
        <f t="shared" ref="K440:K445" si="0">H440/H440-1</f>
        <v>0</v>
      </c>
      <c r="L440" s="359" t="s">
        <v>150</v>
      </c>
    </row>
    <row r="441" spans="1:12" ht="18" customHeight="1" x14ac:dyDescent="0.25">
      <c r="A441" s="180"/>
      <c r="B441" s="528" t="s">
        <v>134</v>
      </c>
      <c r="C441" s="120" t="s">
        <v>152</v>
      </c>
      <c r="D441" s="94" t="s">
        <v>416</v>
      </c>
      <c r="E441" s="1" t="s">
        <v>212</v>
      </c>
      <c r="F441" s="2">
        <v>37.25</v>
      </c>
      <c r="G441" s="2">
        <v>37.25</v>
      </c>
      <c r="H441" s="2">
        <v>37.25</v>
      </c>
      <c r="I441" s="530">
        <f>H441*0.2+H441</f>
        <v>44.7</v>
      </c>
      <c r="J441" s="531">
        <f>F441*1.2</f>
        <v>44.699999999999996</v>
      </c>
      <c r="K441" s="337">
        <f t="shared" si="0"/>
        <v>0</v>
      </c>
      <c r="L441" s="359" t="s">
        <v>150</v>
      </c>
    </row>
    <row r="442" spans="1:12" ht="18" hidden="1" customHeight="1" x14ac:dyDescent="0.25">
      <c r="A442" s="180"/>
      <c r="B442" s="528"/>
      <c r="C442" s="120" t="s">
        <v>157</v>
      </c>
      <c r="D442" s="94" t="s">
        <v>360</v>
      </c>
      <c r="E442" s="1" t="s">
        <v>149</v>
      </c>
      <c r="F442" s="2">
        <v>77.11</v>
      </c>
      <c r="G442" s="2">
        <v>77.11</v>
      </c>
      <c r="H442" s="2">
        <v>77.11</v>
      </c>
      <c r="I442" s="530"/>
      <c r="J442" s="531"/>
      <c r="K442" s="337">
        <f>H442/H441-1</f>
        <v>1.0700671140939599</v>
      </c>
      <c r="L442" s="359" t="s">
        <v>151</v>
      </c>
    </row>
    <row r="443" spans="1:12" ht="18" customHeight="1" x14ac:dyDescent="0.25">
      <c r="A443" s="180"/>
      <c r="B443" s="528"/>
      <c r="C443" s="120" t="s">
        <v>152</v>
      </c>
      <c r="D443" s="94" t="s">
        <v>423</v>
      </c>
      <c r="E443" s="1" t="s">
        <v>212</v>
      </c>
      <c r="F443" s="2">
        <v>160.25</v>
      </c>
      <c r="G443" s="2">
        <v>160.25</v>
      </c>
      <c r="H443" s="2">
        <v>160.25</v>
      </c>
      <c r="I443" s="530">
        <f>H443*0.2+H443</f>
        <v>192.3</v>
      </c>
      <c r="J443" s="531">
        <f>F443*1.2</f>
        <v>192.29999999999998</v>
      </c>
      <c r="K443" s="337">
        <f>H443/H443-1</f>
        <v>0</v>
      </c>
      <c r="L443" s="359" t="s">
        <v>150</v>
      </c>
    </row>
    <row r="444" spans="1:12" ht="18" hidden="1" customHeight="1" x14ac:dyDescent="0.25">
      <c r="A444" s="180"/>
      <c r="B444" s="528"/>
      <c r="C444" s="120" t="s">
        <v>311</v>
      </c>
      <c r="D444" s="94" t="s">
        <v>392</v>
      </c>
      <c r="E444" s="1" t="s">
        <v>149</v>
      </c>
      <c r="F444" s="2">
        <v>318.94</v>
      </c>
      <c r="G444" s="2">
        <v>318.94</v>
      </c>
      <c r="H444" s="2">
        <v>318.94</v>
      </c>
      <c r="I444" s="530"/>
      <c r="J444" s="531"/>
      <c r="K444" s="337">
        <f>H444/H443-1</f>
        <v>0.99026521060842443</v>
      </c>
      <c r="L444" s="359" t="s">
        <v>151</v>
      </c>
    </row>
    <row r="445" spans="1:12" ht="18" customHeight="1" x14ac:dyDescent="0.25">
      <c r="A445" s="180"/>
      <c r="B445" s="373" t="s">
        <v>136</v>
      </c>
      <c r="C445" s="120" t="s">
        <v>157</v>
      </c>
      <c r="D445" s="94" t="s">
        <v>360</v>
      </c>
      <c r="E445" s="1" t="s">
        <v>149</v>
      </c>
      <c r="F445" s="2">
        <v>347.27</v>
      </c>
      <c r="G445" s="2">
        <v>347.27</v>
      </c>
      <c r="H445" s="2">
        <v>347.27</v>
      </c>
      <c r="I445" s="372">
        <f>H445*0.2+H445</f>
        <v>416.72399999999999</v>
      </c>
      <c r="J445" s="370">
        <f>F445*1.2</f>
        <v>416.72399999999999</v>
      </c>
      <c r="K445" s="337">
        <f t="shared" si="0"/>
        <v>0</v>
      </c>
      <c r="L445" s="359" t="s">
        <v>150</v>
      </c>
    </row>
    <row r="446" spans="1:12" ht="18" customHeight="1" x14ac:dyDescent="0.25">
      <c r="A446" s="190"/>
      <c r="B446" s="543" t="s">
        <v>67</v>
      </c>
      <c r="C446" s="543"/>
      <c r="D446" s="543"/>
      <c r="E446" s="543"/>
      <c r="F446" s="543"/>
      <c r="G446" s="308"/>
      <c r="H446" s="308"/>
      <c r="I446" s="309"/>
      <c r="J446" s="360"/>
      <c r="K446" s="337"/>
      <c r="L446" s="406"/>
    </row>
    <row r="447" spans="1:12" ht="18" customHeight="1" x14ac:dyDescent="0.25">
      <c r="B447" s="396"/>
      <c r="C447" s="397"/>
    </row>
  </sheetData>
  <sheetProtection algorithmName="SHA-512" hashValue="3poweF4SoHlLuygpTk9Kq+4D/L3JrYpMvqGxG/yK4IkJzsnBaUwha1QFZ5i6ei81JA3PLHQaiadyQ98/TKLX8w==" saltValue="dO06TMJvcLo9NNDemIHKYA==" spinCount="100000" sheet="1" objects="1" scenarios="1"/>
  <sortState ref="C257:H258">
    <sortCondition ref="G257:G258"/>
  </sortState>
  <mergeCells count="350">
    <mergeCell ref="J413:J414"/>
    <mergeCell ref="B213:B216"/>
    <mergeCell ref="I45:I46"/>
    <mergeCell ref="J45:J46"/>
    <mergeCell ref="I48:I49"/>
    <mergeCell ref="J48:J49"/>
    <mergeCell ref="I153:I154"/>
    <mergeCell ref="I155:I156"/>
    <mergeCell ref="J155:J156"/>
    <mergeCell ref="I158:I159"/>
    <mergeCell ref="J158:J159"/>
    <mergeCell ref="I193:I194"/>
    <mergeCell ref="I174:I176"/>
    <mergeCell ref="J174:J176"/>
    <mergeCell ref="I178:I179"/>
    <mergeCell ref="B409:B412"/>
    <mergeCell ref="B413:B417"/>
    <mergeCell ref="I413:I415"/>
    <mergeCell ref="I416:I417"/>
    <mergeCell ref="J416:J417"/>
    <mergeCell ref="B399:B401"/>
    <mergeCell ref="B402:B406"/>
    <mergeCell ref="I399:I400"/>
    <mergeCell ref="I402:I403"/>
    <mergeCell ref="B438:B440"/>
    <mergeCell ref="B441:B444"/>
    <mergeCell ref="I438:I439"/>
    <mergeCell ref="I441:I442"/>
    <mergeCell ref="J441:J442"/>
    <mergeCell ref="I443:I444"/>
    <mergeCell ref="J443:J444"/>
    <mergeCell ref="B431:B433"/>
    <mergeCell ref="B434:B435"/>
    <mergeCell ref="I431:I433"/>
    <mergeCell ref="J431:J433"/>
    <mergeCell ref="I434:I435"/>
    <mergeCell ref="J434:J435"/>
    <mergeCell ref="B419:B420"/>
    <mergeCell ref="B421:B425"/>
    <mergeCell ref="B426:B427"/>
    <mergeCell ref="I419:I420"/>
    <mergeCell ref="J419:J420"/>
    <mergeCell ref="I421:I423"/>
    <mergeCell ref="J421:J423"/>
    <mergeCell ref="I426:I427"/>
    <mergeCell ref="J426:J427"/>
    <mergeCell ref="J402:J403"/>
    <mergeCell ref="I405:I406"/>
    <mergeCell ref="J405:J406"/>
    <mergeCell ref="I409:I410"/>
    <mergeCell ref="J409:J410"/>
    <mergeCell ref="B388:B390"/>
    <mergeCell ref="B391:B395"/>
    <mergeCell ref="I388:I389"/>
    <mergeCell ref="I391:I392"/>
    <mergeCell ref="I394:I395"/>
    <mergeCell ref="J391:J392"/>
    <mergeCell ref="J394:J395"/>
    <mergeCell ref="B382:B384"/>
    <mergeCell ref="I382:I384"/>
    <mergeCell ref="J382:J384"/>
    <mergeCell ref="I323:I324"/>
    <mergeCell ref="J323:J324"/>
    <mergeCell ref="I326:I327"/>
    <mergeCell ref="J326:J327"/>
    <mergeCell ref="I370:I371"/>
    <mergeCell ref="J370:J371"/>
    <mergeCell ref="I377:I378"/>
    <mergeCell ref="J377:J378"/>
    <mergeCell ref="J360:J361"/>
    <mergeCell ref="I364:I365"/>
    <mergeCell ref="J364:J365"/>
    <mergeCell ref="I367:I368"/>
    <mergeCell ref="B370:B371"/>
    <mergeCell ref="I372:I374"/>
    <mergeCell ref="J372:J374"/>
    <mergeCell ref="J345:J346"/>
    <mergeCell ref="I342:I343"/>
    <mergeCell ref="B377:B378"/>
    <mergeCell ref="B323:B328"/>
    <mergeCell ref="I333:I335"/>
    <mergeCell ref="J333:J335"/>
    <mergeCell ref="J209:J210"/>
    <mergeCell ref="J294:J295"/>
    <mergeCell ref="B312:B315"/>
    <mergeCell ref="I308:I309"/>
    <mergeCell ref="J308:J309"/>
    <mergeCell ref="I305:I306"/>
    <mergeCell ref="J305:J306"/>
    <mergeCell ref="I234:I236"/>
    <mergeCell ref="J234:J236"/>
    <mergeCell ref="I237:I238"/>
    <mergeCell ref="J237:J238"/>
    <mergeCell ref="I274:I276"/>
    <mergeCell ref="J274:J276"/>
    <mergeCell ref="J297:J298"/>
    <mergeCell ref="I288:I289"/>
    <mergeCell ref="I284:I286"/>
    <mergeCell ref="J284:J286"/>
    <mergeCell ref="I291:I292"/>
    <mergeCell ref="I294:I295"/>
    <mergeCell ref="I297:I298"/>
    <mergeCell ref="I279:I280"/>
    <mergeCell ref="J279:J280"/>
    <mergeCell ref="J266:J267"/>
    <mergeCell ref="I269:I270"/>
    <mergeCell ref="B372:B376"/>
    <mergeCell ref="I220:I221"/>
    <mergeCell ref="J220:J221"/>
    <mergeCell ref="I217:I218"/>
    <mergeCell ref="J217:J218"/>
    <mergeCell ref="B339:B341"/>
    <mergeCell ref="B342:B346"/>
    <mergeCell ref="I339:I340"/>
    <mergeCell ref="I345:I346"/>
    <mergeCell ref="J342:J343"/>
    <mergeCell ref="J367:J368"/>
    <mergeCell ref="B288:B289"/>
    <mergeCell ref="B241:B243"/>
    <mergeCell ref="B244:B248"/>
    <mergeCell ref="B291:B293"/>
    <mergeCell ref="B294:B298"/>
    <mergeCell ref="B255:B259"/>
    <mergeCell ref="B252:B254"/>
    <mergeCell ref="B284:B286"/>
    <mergeCell ref="B262:B265"/>
    <mergeCell ref="B266:B270"/>
    <mergeCell ref="B272:B273"/>
    <mergeCell ref="B274:B278"/>
    <mergeCell ref="B279:B280"/>
    <mergeCell ref="B172:B173"/>
    <mergeCell ref="B174:B179"/>
    <mergeCell ref="B180:B181"/>
    <mergeCell ref="B182:B183"/>
    <mergeCell ref="B193:B195"/>
    <mergeCell ref="B196:B200"/>
    <mergeCell ref="I225:I228"/>
    <mergeCell ref="I213:I214"/>
    <mergeCell ref="J213:J214"/>
    <mergeCell ref="B223:B224"/>
    <mergeCell ref="B225:B229"/>
    <mergeCell ref="I199:I200"/>
    <mergeCell ref="J199:J200"/>
    <mergeCell ref="I196:I197"/>
    <mergeCell ref="J196:J197"/>
    <mergeCell ref="I206:I207"/>
    <mergeCell ref="J206:J207"/>
    <mergeCell ref="J223:J224"/>
    <mergeCell ref="I223:I224"/>
    <mergeCell ref="B217:B221"/>
    <mergeCell ref="I203:I204"/>
    <mergeCell ref="J225:J227"/>
    <mergeCell ref="J189:J190"/>
    <mergeCell ref="I209:I210"/>
    <mergeCell ref="A2:A3"/>
    <mergeCell ref="B2:B3"/>
    <mergeCell ref="D2:D3"/>
    <mergeCell ref="E2:E3"/>
    <mergeCell ref="B5:B6"/>
    <mergeCell ref="B24:B25"/>
    <mergeCell ref="B26:B30"/>
    <mergeCell ref="I24:I25"/>
    <mergeCell ref="J24:J25"/>
    <mergeCell ref="I7:I8"/>
    <mergeCell ref="J7:J8"/>
    <mergeCell ref="I10:I11"/>
    <mergeCell ref="J10:J11"/>
    <mergeCell ref="I14:I15"/>
    <mergeCell ref="J14:J15"/>
    <mergeCell ref="I18:I19"/>
    <mergeCell ref="J18:J19"/>
    <mergeCell ref="I21:I22"/>
    <mergeCell ref="J21:J22"/>
    <mergeCell ref="I26:I28"/>
    <mergeCell ref="J26:J28"/>
    <mergeCell ref="B446:F446"/>
    <mergeCell ref="F2:F3"/>
    <mergeCell ref="G2:G3"/>
    <mergeCell ref="H2:H3"/>
    <mergeCell ref="I2:I3"/>
    <mergeCell ref="J2:J3"/>
    <mergeCell ref="B45:B49"/>
    <mergeCell ref="B63:B65"/>
    <mergeCell ref="B66:B70"/>
    <mergeCell ref="I63:I65"/>
    <mergeCell ref="J63:J65"/>
    <mergeCell ref="B72:B74"/>
    <mergeCell ref="B75:B78"/>
    <mergeCell ref="I66:I67"/>
    <mergeCell ref="J66:J67"/>
    <mergeCell ref="I69:I70"/>
    <mergeCell ref="J69:J70"/>
    <mergeCell ref="I72:I74"/>
    <mergeCell ref="I172:I173"/>
    <mergeCell ref="B189:B190"/>
    <mergeCell ref="I189:I190"/>
    <mergeCell ref="B186:B188"/>
    <mergeCell ref="B302:B304"/>
    <mergeCell ref="J72:J74"/>
    <mergeCell ref="K2:K3"/>
    <mergeCell ref="L2:L3"/>
    <mergeCell ref="C2:C3"/>
    <mergeCell ref="I5:I6"/>
    <mergeCell ref="J5:J6"/>
    <mergeCell ref="B7:B11"/>
    <mergeCell ref="B14:B17"/>
    <mergeCell ref="B18:B22"/>
    <mergeCell ref="B42:B44"/>
    <mergeCell ref="I42:I44"/>
    <mergeCell ref="B31:B32"/>
    <mergeCell ref="I31:I32"/>
    <mergeCell ref="J31:J32"/>
    <mergeCell ref="B36:B38"/>
    <mergeCell ref="I36:I38"/>
    <mergeCell ref="J36:J38"/>
    <mergeCell ref="L51:L52"/>
    <mergeCell ref="A51:A52"/>
    <mergeCell ref="B54:B55"/>
    <mergeCell ref="B56:B60"/>
    <mergeCell ref="I54:I55"/>
    <mergeCell ref="J54:J55"/>
    <mergeCell ref="I56:I57"/>
    <mergeCell ref="J56:J57"/>
    <mergeCell ref="I59:I60"/>
    <mergeCell ref="J59:J60"/>
    <mergeCell ref="K51:K52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I75:I76"/>
    <mergeCell ref="J75:J76"/>
    <mergeCell ref="B83:B84"/>
    <mergeCell ref="B85:B86"/>
    <mergeCell ref="B87:B88"/>
    <mergeCell ref="I83:I84"/>
    <mergeCell ref="J83:J84"/>
    <mergeCell ref="I85:I86"/>
    <mergeCell ref="J85:J86"/>
    <mergeCell ref="I87:I88"/>
    <mergeCell ref="J87:J88"/>
    <mergeCell ref="B90:B92"/>
    <mergeCell ref="B93:B96"/>
    <mergeCell ref="I90:I92"/>
    <mergeCell ref="J90:J92"/>
    <mergeCell ref="I95:I96"/>
    <mergeCell ref="J95:J96"/>
    <mergeCell ref="B104:B108"/>
    <mergeCell ref="I104:I105"/>
    <mergeCell ref="J104:J105"/>
    <mergeCell ref="I107:I108"/>
    <mergeCell ref="J107:J108"/>
    <mergeCell ref="B100:B103"/>
    <mergeCell ref="I102:I103"/>
    <mergeCell ref="J102:J103"/>
    <mergeCell ref="B111:B113"/>
    <mergeCell ref="B114:B118"/>
    <mergeCell ref="I111:I113"/>
    <mergeCell ref="J111:J113"/>
    <mergeCell ref="B120:B121"/>
    <mergeCell ref="B122:B126"/>
    <mergeCell ref="B127:B128"/>
    <mergeCell ref="I117:I118"/>
    <mergeCell ref="I114:I115"/>
    <mergeCell ref="J114:J115"/>
    <mergeCell ref="J117:J118"/>
    <mergeCell ref="I122:I123"/>
    <mergeCell ref="J122:J123"/>
    <mergeCell ref="I125:I126"/>
    <mergeCell ref="J125:J126"/>
    <mergeCell ref="I120:I121"/>
    <mergeCell ref="J120:J121"/>
    <mergeCell ref="I127:I128"/>
    <mergeCell ref="J127:J128"/>
    <mergeCell ref="B147:B148"/>
    <mergeCell ref="I147:I148"/>
    <mergeCell ref="B131:B133"/>
    <mergeCell ref="B134:B135"/>
    <mergeCell ref="B136:B137"/>
    <mergeCell ref="I131:I133"/>
    <mergeCell ref="J131:J133"/>
    <mergeCell ref="I134:I135"/>
    <mergeCell ref="I136:I137"/>
    <mergeCell ref="B139:B141"/>
    <mergeCell ref="B142:B146"/>
    <mergeCell ref="I142:I143"/>
    <mergeCell ref="I145:I146"/>
    <mergeCell ref="J142:J143"/>
    <mergeCell ref="J145:J146"/>
    <mergeCell ref="I139:I140"/>
    <mergeCell ref="B162:B165"/>
    <mergeCell ref="B166:B170"/>
    <mergeCell ref="B151:B153"/>
    <mergeCell ref="B155:B159"/>
    <mergeCell ref="I162:I163"/>
    <mergeCell ref="J162:J163"/>
    <mergeCell ref="I166:I167"/>
    <mergeCell ref="J166:J167"/>
    <mergeCell ref="J169:J170"/>
    <mergeCell ref="I169:I170"/>
    <mergeCell ref="J172:J173"/>
    <mergeCell ref="I180:I181"/>
    <mergeCell ref="J180:J181"/>
    <mergeCell ref="I182:I183"/>
    <mergeCell ref="I186:I188"/>
    <mergeCell ref="J186:J188"/>
    <mergeCell ref="B237:B238"/>
    <mergeCell ref="I272:I273"/>
    <mergeCell ref="I244:I245"/>
    <mergeCell ref="B234:B236"/>
    <mergeCell ref="B203:B205"/>
    <mergeCell ref="B206:B210"/>
    <mergeCell ref="J244:J245"/>
    <mergeCell ref="I247:I248"/>
    <mergeCell ref="J247:J248"/>
    <mergeCell ref="I241:I242"/>
    <mergeCell ref="I262:I265"/>
    <mergeCell ref="J262:J263"/>
    <mergeCell ref="I255:I256"/>
    <mergeCell ref="J255:J256"/>
    <mergeCell ref="I258:I259"/>
    <mergeCell ref="J258:J259"/>
    <mergeCell ref="J272:J273"/>
    <mergeCell ref="I266:I267"/>
    <mergeCell ref="J269:J270"/>
    <mergeCell ref="B305:B309"/>
    <mergeCell ref="B321:B322"/>
    <mergeCell ref="I321:I322"/>
    <mergeCell ref="J321:J322"/>
    <mergeCell ref="B333:B334"/>
    <mergeCell ref="B316:B319"/>
    <mergeCell ref="I312:I313"/>
    <mergeCell ref="J312:J313"/>
    <mergeCell ref="I316:I317"/>
    <mergeCell ref="J316:J317"/>
    <mergeCell ref="B360:B363"/>
    <mergeCell ref="B364:B368"/>
    <mergeCell ref="I360:I361"/>
    <mergeCell ref="I353:I354"/>
    <mergeCell ref="J353:J354"/>
    <mergeCell ref="B350:B352"/>
    <mergeCell ref="B353:B357"/>
    <mergeCell ref="I350:I351"/>
    <mergeCell ref="I356:I357"/>
    <mergeCell ref="J356:J357"/>
  </mergeCells>
  <pageMargins left="0.7" right="0.7" top="0.75" bottom="0.75" header="0.3" footer="0.3"/>
  <pageSetup paperSize="9" scale="66" fitToHeight="0" orientation="landscape" r:id="rId1"/>
  <rowBreaks count="9" manualBreakCount="9">
    <brk id="50" max="11" man="1"/>
    <brk id="97" max="11" man="1"/>
    <brk id="148" max="11" man="1"/>
    <brk id="199" max="11" man="1"/>
    <brk id="200" max="11" man="1"/>
    <brk id="249" max="11" man="1"/>
    <brk id="299" max="11" man="1"/>
    <brk id="347" max="11" man="1"/>
    <brk id="39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22"/>
  <sheetViews>
    <sheetView zoomScale="78" zoomScaleNormal="78" zoomScaleSheetLayoutView="75" workbookViewId="0">
      <selection activeCell="A18" sqref="A18:XFD18"/>
    </sheetView>
  </sheetViews>
  <sheetFormatPr defaultRowHeight="26.25" x14ac:dyDescent="0.4"/>
  <cols>
    <col min="1" max="1" width="5.140625" style="268" bestFit="1" customWidth="1"/>
    <col min="2" max="2" width="31.7109375" style="307" bestFit="1" customWidth="1"/>
    <col min="3" max="3" width="44.42578125" style="307" bestFit="1" customWidth="1"/>
    <col min="4" max="4" width="102.140625" style="273" bestFit="1" customWidth="1"/>
    <col min="5" max="5" width="17.140625" style="269" customWidth="1"/>
    <col min="6" max="6" width="22.85546875" style="270" bestFit="1" customWidth="1"/>
    <col min="7" max="7" width="30.140625" style="270" bestFit="1" customWidth="1"/>
    <col min="8" max="8" width="31.28515625" style="270" bestFit="1" customWidth="1"/>
    <col min="9" max="9" width="18.85546875" style="484" customWidth="1"/>
    <col min="10" max="10" width="16.140625" style="271" hidden="1" customWidth="1"/>
    <col min="11" max="11" width="13.5703125" style="272" hidden="1" customWidth="1"/>
    <col min="12" max="12" width="15.5703125" style="270" bestFit="1" customWidth="1"/>
    <col min="13" max="16384" width="9.140625" style="273"/>
  </cols>
  <sheetData>
    <row r="1" spans="1:12" x14ac:dyDescent="0.4">
      <c r="A1" s="268" t="s">
        <v>8</v>
      </c>
      <c r="B1" s="556" t="s">
        <v>68</v>
      </c>
      <c r="C1" s="556"/>
      <c r="D1" s="556"/>
    </row>
    <row r="2" spans="1:12" x14ac:dyDescent="0.4">
      <c r="B2" s="274" t="s">
        <v>8</v>
      </c>
      <c r="C2" s="274"/>
      <c r="D2" s="273" t="s">
        <v>8</v>
      </c>
    </row>
    <row r="3" spans="1:12" s="275" customFormat="1" x14ac:dyDescent="0.4">
      <c r="A3" s="557" t="s">
        <v>0</v>
      </c>
      <c r="B3" s="565" t="s">
        <v>61</v>
      </c>
      <c r="C3" s="566" t="s">
        <v>146</v>
      </c>
      <c r="D3" s="558" t="s">
        <v>310</v>
      </c>
      <c r="E3" s="559" t="s">
        <v>2</v>
      </c>
      <c r="F3" s="562" t="s">
        <v>3</v>
      </c>
      <c r="G3" s="563" t="s">
        <v>141</v>
      </c>
      <c r="H3" s="563" t="s">
        <v>142</v>
      </c>
      <c r="I3" s="564" t="s">
        <v>590</v>
      </c>
      <c r="J3" s="564" t="s">
        <v>140</v>
      </c>
      <c r="K3" s="554" t="s">
        <v>139</v>
      </c>
      <c r="L3" s="555" t="s">
        <v>143</v>
      </c>
    </row>
    <row r="4" spans="1:12" s="275" customFormat="1" x14ac:dyDescent="0.4">
      <c r="A4" s="557"/>
      <c r="B4" s="565"/>
      <c r="C4" s="566"/>
      <c r="D4" s="558"/>
      <c r="E4" s="559"/>
      <c r="F4" s="562"/>
      <c r="G4" s="563"/>
      <c r="H4" s="563"/>
      <c r="I4" s="564"/>
      <c r="J4" s="564"/>
      <c r="K4" s="554"/>
      <c r="L4" s="555"/>
    </row>
    <row r="5" spans="1:12" s="276" customFormat="1" x14ac:dyDescent="0.25">
      <c r="A5" s="557"/>
      <c r="B5" s="565"/>
      <c r="C5" s="566"/>
      <c r="D5" s="558"/>
      <c r="E5" s="559"/>
      <c r="F5" s="562"/>
      <c r="G5" s="563"/>
      <c r="H5" s="563"/>
      <c r="I5" s="564"/>
      <c r="J5" s="564"/>
      <c r="K5" s="554"/>
      <c r="L5" s="555"/>
    </row>
    <row r="6" spans="1:12" x14ac:dyDescent="0.4">
      <c r="A6" s="277">
        <v>1</v>
      </c>
      <c r="B6" s="277" t="s">
        <v>69</v>
      </c>
      <c r="C6" s="278"/>
      <c r="D6" s="279"/>
      <c r="E6" s="280"/>
      <c r="F6" s="281"/>
      <c r="G6" s="281"/>
      <c r="H6" s="281"/>
      <c r="I6" s="485"/>
      <c r="J6" s="282"/>
      <c r="K6" s="283"/>
      <c r="L6" s="281"/>
    </row>
    <row r="7" spans="1:12" x14ac:dyDescent="0.4">
      <c r="A7" s="284"/>
      <c r="B7" s="560" t="s">
        <v>134</v>
      </c>
      <c r="C7" s="284" t="s">
        <v>311</v>
      </c>
      <c r="D7" s="285" t="s">
        <v>312</v>
      </c>
      <c r="E7" s="286" t="s">
        <v>149</v>
      </c>
      <c r="F7" s="287">
        <v>48.94</v>
      </c>
      <c r="G7" s="287">
        <v>48.94</v>
      </c>
      <c r="H7" s="287">
        <v>48.94</v>
      </c>
      <c r="I7" s="567">
        <f>H7*1.2</f>
        <v>58.727999999999994</v>
      </c>
      <c r="J7" s="561">
        <f>I7*0.2+I7</f>
        <v>70.47359999999999</v>
      </c>
      <c r="K7" s="288">
        <f>H7/H7-1</f>
        <v>0</v>
      </c>
      <c r="L7" s="287" t="s">
        <v>150</v>
      </c>
    </row>
    <row r="8" spans="1:12" hidden="1" x14ac:dyDescent="0.4">
      <c r="A8" s="284"/>
      <c r="B8" s="560"/>
      <c r="C8" s="284" t="s">
        <v>152</v>
      </c>
      <c r="D8" s="285" t="s">
        <v>313</v>
      </c>
      <c r="E8" s="286" t="s">
        <v>212</v>
      </c>
      <c r="F8" s="287">
        <v>88.8</v>
      </c>
      <c r="G8" s="287">
        <v>88.8</v>
      </c>
      <c r="H8" s="287">
        <v>88.8</v>
      </c>
      <c r="I8" s="568"/>
      <c r="J8" s="561"/>
      <c r="K8" s="288">
        <f>H8/H7-1</f>
        <v>0.81446669391091131</v>
      </c>
      <c r="L8" s="287" t="s">
        <v>151</v>
      </c>
    </row>
    <row r="9" spans="1:12" x14ac:dyDescent="0.4">
      <c r="A9" s="284"/>
      <c r="B9" s="560"/>
      <c r="C9" s="483" t="s">
        <v>589</v>
      </c>
      <c r="D9" s="285"/>
      <c r="E9" s="286"/>
      <c r="F9" s="287"/>
      <c r="G9" s="287"/>
      <c r="H9" s="287"/>
      <c r="I9" s="476"/>
      <c r="J9" s="561"/>
      <c r="K9" s="288"/>
      <c r="L9" s="287"/>
    </row>
    <row r="10" spans="1:12" x14ac:dyDescent="0.4">
      <c r="A10" s="284"/>
      <c r="B10" s="560"/>
      <c r="C10" s="284" t="s">
        <v>152</v>
      </c>
      <c r="D10" s="285" t="s">
        <v>314</v>
      </c>
      <c r="E10" s="286" t="s">
        <v>212</v>
      </c>
      <c r="F10" s="287">
        <v>145</v>
      </c>
      <c r="G10" s="287">
        <v>145</v>
      </c>
      <c r="H10" s="287">
        <v>145</v>
      </c>
      <c r="I10" s="476">
        <f>H10*1.2</f>
        <v>174</v>
      </c>
      <c r="J10" s="561"/>
      <c r="K10" s="288">
        <f>H10/H7-1</f>
        <v>1.9628116060482226</v>
      </c>
      <c r="L10" s="287" t="s">
        <v>150</v>
      </c>
    </row>
    <row r="11" spans="1:12" x14ac:dyDescent="0.4">
      <c r="A11" s="277">
        <v>2</v>
      </c>
      <c r="B11" s="289" t="s">
        <v>70</v>
      </c>
      <c r="C11" s="290"/>
      <c r="D11" s="279"/>
      <c r="E11" s="280"/>
      <c r="F11" s="281"/>
      <c r="G11" s="281"/>
      <c r="H11" s="281"/>
      <c r="I11" s="485"/>
      <c r="J11" s="282"/>
      <c r="K11" s="283"/>
      <c r="L11" s="281"/>
    </row>
    <row r="12" spans="1:12" x14ac:dyDescent="0.4">
      <c r="A12" s="291"/>
      <c r="B12" s="560" t="s">
        <v>134</v>
      </c>
      <c r="C12" s="292" t="s">
        <v>311</v>
      </c>
      <c r="D12" s="293" t="s">
        <v>315</v>
      </c>
      <c r="E12" s="294" t="s">
        <v>149</v>
      </c>
      <c r="F12" s="295">
        <v>31.89</v>
      </c>
      <c r="G12" s="295">
        <v>31.89</v>
      </c>
      <c r="H12" s="295">
        <v>31.89</v>
      </c>
      <c r="I12" s="569">
        <f>H12*1.2</f>
        <v>38.268000000000001</v>
      </c>
      <c r="J12" s="569">
        <f>I12*0.2+I12</f>
        <v>45.921599999999998</v>
      </c>
      <c r="K12" s="296">
        <f>H12/H12-1</f>
        <v>0</v>
      </c>
      <c r="L12" s="295" t="s">
        <v>150</v>
      </c>
    </row>
    <row r="13" spans="1:12" hidden="1" x14ac:dyDescent="0.4">
      <c r="A13" s="291"/>
      <c r="B13" s="560"/>
      <c r="C13" s="292" t="s">
        <v>152</v>
      </c>
      <c r="D13" s="293" t="s">
        <v>316</v>
      </c>
      <c r="E13" s="294" t="s">
        <v>212</v>
      </c>
      <c r="F13" s="295">
        <v>42.5</v>
      </c>
      <c r="G13" s="295">
        <v>42.5</v>
      </c>
      <c r="H13" s="295">
        <v>42.5</v>
      </c>
      <c r="I13" s="569"/>
      <c r="J13" s="569"/>
      <c r="K13" s="296">
        <f>H13/H12-1</f>
        <v>0.332706177485105</v>
      </c>
      <c r="L13" s="295" t="s">
        <v>151</v>
      </c>
    </row>
    <row r="14" spans="1:12" x14ac:dyDescent="0.4">
      <c r="A14" s="291"/>
      <c r="B14" s="560" t="s">
        <v>317</v>
      </c>
      <c r="C14" s="297" t="s">
        <v>311</v>
      </c>
      <c r="D14" s="298" t="s">
        <v>315</v>
      </c>
      <c r="E14" s="286" t="s">
        <v>149</v>
      </c>
      <c r="F14" s="295">
        <v>653.4</v>
      </c>
      <c r="G14" s="295">
        <v>653.4</v>
      </c>
      <c r="H14" s="295">
        <v>653.4</v>
      </c>
      <c r="I14" s="486">
        <f>H14*1.2</f>
        <v>784.07999999999993</v>
      </c>
      <c r="J14" s="570">
        <f>I14*0.2+I14</f>
        <v>940.89599999999996</v>
      </c>
      <c r="K14" s="443">
        <f>H14/H14-1</f>
        <v>0</v>
      </c>
      <c r="L14" s="464" t="s">
        <v>150</v>
      </c>
    </row>
    <row r="15" spans="1:12" hidden="1" x14ac:dyDescent="0.4">
      <c r="A15" s="291"/>
      <c r="B15" s="560"/>
      <c r="C15" s="292"/>
      <c r="D15" s="293"/>
      <c r="E15" s="294"/>
      <c r="F15" s="295"/>
      <c r="G15" s="295"/>
      <c r="H15" s="295"/>
      <c r="I15" s="486"/>
      <c r="J15" s="570"/>
      <c r="K15" s="443"/>
      <c r="L15" s="444"/>
    </row>
    <row r="16" spans="1:12" x14ac:dyDescent="0.4">
      <c r="A16" s="277">
        <v>3</v>
      </c>
      <c r="B16" s="289" t="s">
        <v>71</v>
      </c>
      <c r="C16" s="290"/>
      <c r="D16" s="279"/>
      <c r="E16" s="280"/>
      <c r="F16" s="281"/>
      <c r="G16" s="281"/>
      <c r="H16" s="281"/>
      <c r="I16" s="485"/>
      <c r="J16" s="282"/>
      <c r="K16" s="283"/>
      <c r="L16" s="281"/>
    </row>
    <row r="17" spans="1:12" x14ac:dyDescent="0.4">
      <c r="A17" s="284"/>
      <c r="B17" s="560" t="s">
        <v>134</v>
      </c>
      <c r="C17" s="297" t="s">
        <v>311</v>
      </c>
      <c r="D17" s="285" t="s">
        <v>318</v>
      </c>
      <c r="E17" s="286" t="s">
        <v>161</v>
      </c>
      <c r="F17" s="287">
        <v>32.86</v>
      </c>
      <c r="G17" s="287">
        <v>32.86</v>
      </c>
      <c r="H17" s="287">
        <v>32.86</v>
      </c>
      <c r="I17" s="567">
        <f>H17*1.2</f>
        <v>39.431999999999995</v>
      </c>
      <c r="J17" s="561">
        <f>I17*0.2+I17</f>
        <v>47.318399999999997</v>
      </c>
      <c r="K17" s="288">
        <f>H17/H17-1</f>
        <v>0</v>
      </c>
      <c r="L17" s="287" t="s">
        <v>150</v>
      </c>
    </row>
    <row r="18" spans="1:12" hidden="1" x14ac:dyDescent="0.4">
      <c r="A18" s="284"/>
      <c r="B18" s="560"/>
      <c r="C18" s="297" t="s">
        <v>311</v>
      </c>
      <c r="D18" s="285" t="s">
        <v>320</v>
      </c>
      <c r="E18" s="286" t="s">
        <v>149</v>
      </c>
      <c r="F18" s="287">
        <v>59.86</v>
      </c>
      <c r="G18" s="287">
        <v>59.86</v>
      </c>
      <c r="H18" s="287">
        <v>59.86</v>
      </c>
      <c r="I18" s="568"/>
      <c r="J18" s="561"/>
      <c r="K18" s="288">
        <f>H18/H17-1</f>
        <v>0.82166768107121113</v>
      </c>
      <c r="L18" s="287" t="s">
        <v>151</v>
      </c>
    </row>
    <row r="19" spans="1:12" x14ac:dyDescent="0.4">
      <c r="A19" s="284"/>
      <c r="B19" s="560"/>
      <c r="C19" s="483" t="s">
        <v>589</v>
      </c>
      <c r="D19" s="285"/>
      <c r="E19" s="286"/>
      <c r="F19" s="287"/>
      <c r="G19" s="287"/>
      <c r="H19" s="287"/>
      <c r="I19" s="476"/>
      <c r="J19" s="561"/>
      <c r="K19" s="288"/>
      <c r="L19" s="287"/>
    </row>
    <row r="20" spans="1:12" x14ac:dyDescent="0.4">
      <c r="A20" s="284"/>
      <c r="B20" s="560"/>
      <c r="C20" s="297" t="s">
        <v>152</v>
      </c>
      <c r="D20" s="285" t="s">
        <v>319</v>
      </c>
      <c r="E20" s="286" t="s">
        <v>212</v>
      </c>
      <c r="F20" s="287">
        <v>42.5</v>
      </c>
      <c r="G20" s="287">
        <v>42.5</v>
      </c>
      <c r="H20" s="287">
        <v>42.5</v>
      </c>
      <c r="I20" s="476">
        <f>H20*1.2</f>
        <v>51</v>
      </c>
      <c r="J20" s="561"/>
      <c r="K20" s="288">
        <f>H20/H17-1</f>
        <v>0.29336579427875842</v>
      </c>
      <c r="L20" s="287" t="s">
        <v>150</v>
      </c>
    </row>
    <row r="21" spans="1:12" x14ac:dyDescent="0.4">
      <c r="A21" s="299"/>
      <c r="B21" s="300"/>
      <c r="C21" s="301"/>
      <c r="D21" s="302"/>
      <c r="E21" s="303"/>
      <c r="F21" s="304"/>
      <c r="G21" s="304"/>
      <c r="H21" s="304"/>
      <c r="I21" s="487"/>
      <c r="J21" s="305"/>
      <c r="K21" s="306"/>
      <c r="L21" s="304"/>
    </row>
    <row r="22" spans="1:12" x14ac:dyDescent="0.4">
      <c r="A22" s="299"/>
      <c r="B22" s="301"/>
      <c r="C22" s="301"/>
      <c r="D22" s="302"/>
      <c r="E22" s="303"/>
      <c r="F22" s="304"/>
      <c r="G22" s="304"/>
      <c r="H22" s="304"/>
      <c r="I22" s="487"/>
      <c r="J22" s="305"/>
      <c r="K22" s="306"/>
      <c r="L22" s="304"/>
    </row>
  </sheetData>
  <sheetProtection algorithmName="SHA-512" hashValue="RLxKpX+JTuQODs72wiXgyW86r1YWdiZboHiBdZAwtydvyL2vwppVkE1dNorCgvL0RHVu3DPs7/8ZjvIqhiv7QA==" saltValue="fLc+kMMe2/xGTnVx4pdTQg==" spinCount="100000" sheet="1" objects="1" scenarios="1"/>
  <mergeCells count="24">
    <mergeCell ref="B17:B20"/>
    <mergeCell ref="J17:J20"/>
    <mergeCell ref="B12:B13"/>
    <mergeCell ref="B14:B15"/>
    <mergeCell ref="I12:I13"/>
    <mergeCell ref="J12:J13"/>
    <mergeCell ref="J14:J15"/>
    <mergeCell ref="I17:I18"/>
    <mergeCell ref="B7:B10"/>
    <mergeCell ref="J7:J10"/>
    <mergeCell ref="F3:F5"/>
    <mergeCell ref="G3:G5"/>
    <mergeCell ref="H3:H5"/>
    <mergeCell ref="I3:I5"/>
    <mergeCell ref="J3:J5"/>
    <mergeCell ref="B3:B5"/>
    <mergeCell ref="C3:C5"/>
    <mergeCell ref="I7:I8"/>
    <mergeCell ref="K3:K5"/>
    <mergeCell ref="L3:L5"/>
    <mergeCell ref="B1:D1"/>
    <mergeCell ref="A3:A5"/>
    <mergeCell ref="D3:D5"/>
    <mergeCell ref="E3:E5"/>
  </mergeCells>
  <pageMargins left="0.7" right="0.7" top="0.75" bottom="0.75" header="0.3" footer="0.3"/>
  <pageSetup paperSize="9" scale="39" fitToHeight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296"/>
  <sheetViews>
    <sheetView topLeftCell="A124" zoomScale="120" zoomScaleNormal="120" zoomScaleSheetLayoutView="75" workbookViewId="0">
      <selection activeCell="C164" sqref="C164"/>
    </sheetView>
  </sheetViews>
  <sheetFormatPr defaultRowHeight="15" x14ac:dyDescent="0.25"/>
  <cols>
    <col min="1" max="1" width="3.28515625" style="8" customWidth="1"/>
    <col min="2" max="2" width="28.7109375" style="144" customWidth="1"/>
    <col min="3" max="3" width="28.140625" style="227" customWidth="1"/>
    <col min="4" max="4" width="60.42578125" customWidth="1"/>
    <col min="5" max="5" width="11.140625" style="4" hidden="1" customWidth="1"/>
    <col min="6" max="6" width="9" style="4" customWidth="1"/>
    <col min="7" max="7" width="8.85546875" style="122" bestFit="1" customWidth="1"/>
    <col min="8" max="8" width="9.140625" style="4" customWidth="1"/>
    <col min="9" max="9" width="13.42578125" style="408" hidden="1" customWidth="1"/>
    <col min="10" max="10" width="13.140625" style="222" hidden="1" customWidth="1"/>
    <col min="11" max="11" width="9.28515625" style="168" hidden="1" customWidth="1"/>
    <col min="12" max="12" width="15" style="4" customWidth="1"/>
  </cols>
  <sheetData>
    <row r="1" spans="1:12" ht="23.25" x14ac:dyDescent="0.35">
      <c r="A1" s="8" t="s">
        <v>8</v>
      </c>
      <c r="B1" s="221" t="s">
        <v>72</v>
      </c>
    </row>
    <row r="2" spans="1:12" x14ac:dyDescent="0.25">
      <c r="B2" s="72" t="s">
        <v>8</v>
      </c>
      <c r="C2" s="227" t="s">
        <v>8</v>
      </c>
    </row>
    <row r="3" spans="1:12" s="10" customFormat="1" ht="51.75" customHeight="1" x14ac:dyDescent="0.25">
      <c r="A3" s="214"/>
      <c r="B3" s="215" t="s">
        <v>447</v>
      </c>
      <c r="C3" s="228" t="s">
        <v>146</v>
      </c>
      <c r="D3" s="121" t="s">
        <v>310</v>
      </c>
      <c r="E3" s="195" t="s">
        <v>2</v>
      </c>
      <c r="F3" s="127" t="s">
        <v>3</v>
      </c>
      <c r="G3" s="127" t="s">
        <v>141</v>
      </c>
      <c r="H3" s="127" t="s">
        <v>142</v>
      </c>
      <c r="I3" s="341" t="s">
        <v>555</v>
      </c>
      <c r="J3" s="223" t="s">
        <v>140</v>
      </c>
      <c r="K3" s="192" t="s">
        <v>139</v>
      </c>
      <c r="L3" s="117" t="s">
        <v>143</v>
      </c>
    </row>
    <row r="4" spans="1:12" ht="13.5" customHeight="1" x14ac:dyDescent="0.25">
      <c r="A4" s="95">
        <v>1</v>
      </c>
      <c r="B4" s="90" t="s">
        <v>73</v>
      </c>
      <c r="C4" s="229"/>
      <c r="D4" s="58"/>
      <c r="E4" s="218"/>
      <c r="F4" s="218"/>
      <c r="G4" s="219" t="s">
        <v>8</v>
      </c>
      <c r="H4" s="218"/>
      <c r="I4" s="409"/>
      <c r="J4" s="224"/>
      <c r="K4" s="163"/>
      <c r="L4" s="218" t="s">
        <v>8</v>
      </c>
    </row>
    <row r="5" spans="1:12" ht="13.5" customHeight="1" x14ac:dyDescent="0.25">
      <c r="A5" s="76"/>
      <c r="B5" s="571" t="s">
        <v>4</v>
      </c>
      <c r="C5" s="230" t="s">
        <v>152</v>
      </c>
      <c r="D5" s="1" t="s">
        <v>448</v>
      </c>
      <c r="E5" s="11" t="s">
        <v>212</v>
      </c>
      <c r="F5" s="11">
        <v>10.9</v>
      </c>
      <c r="G5" s="11">
        <v>10.9</v>
      </c>
      <c r="H5" s="11">
        <v>10.9</v>
      </c>
      <c r="I5" s="576">
        <f>F5*1.2</f>
        <v>13.08</v>
      </c>
      <c r="J5" s="579">
        <f>I5*0.2+I5</f>
        <v>15.696</v>
      </c>
      <c r="K5" s="167">
        <f>H5/H5-1</f>
        <v>0</v>
      </c>
      <c r="L5" s="220" t="s">
        <v>150</v>
      </c>
    </row>
    <row r="6" spans="1:12" ht="13.5" hidden="1" customHeight="1" x14ac:dyDescent="0.25">
      <c r="A6" s="76"/>
      <c r="B6" s="572"/>
      <c r="C6" s="230" t="s">
        <v>449</v>
      </c>
      <c r="D6" s="1" t="s">
        <v>450</v>
      </c>
      <c r="E6" s="11" t="s">
        <v>149</v>
      </c>
      <c r="F6" s="11">
        <v>13.15</v>
      </c>
      <c r="G6" s="11">
        <v>13.15</v>
      </c>
      <c r="H6" s="11">
        <v>13.15</v>
      </c>
      <c r="I6" s="578"/>
      <c r="J6" s="580"/>
      <c r="K6" s="167">
        <f>H6/H5-1</f>
        <v>0.20642201834862384</v>
      </c>
      <c r="L6" s="220" t="s">
        <v>151</v>
      </c>
    </row>
    <row r="7" spans="1:12" ht="13.5" customHeight="1" x14ac:dyDescent="0.25">
      <c r="A7" s="76"/>
      <c r="B7" s="571" t="s">
        <v>5</v>
      </c>
      <c r="C7" s="230" t="s">
        <v>152</v>
      </c>
      <c r="D7" s="1" t="s">
        <v>448</v>
      </c>
      <c r="E7" s="11" t="s">
        <v>212</v>
      </c>
      <c r="F7" s="11">
        <v>32.700000000000003</v>
      </c>
      <c r="G7" s="11">
        <v>32.700000000000003</v>
      </c>
      <c r="H7" s="11">
        <v>32.700000000000003</v>
      </c>
      <c r="I7" s="576">
        <f>F7*1.2</f>
        <v>39.24</v>
      </c>
      <c r="J7" s="579">
        <f>I7*0.2+I7</f>
        <v>47.088000000000001</v>
      </c>
      <c r="K7" s="167">
        <f>H7/H7-1</f>
        <v>0</v>
      </c>
      <c r="L7" s="220" t="s">
        <v>150</v>
      </c>
    </row>
    <row r="8" spans="1:12" ht="13.5" customHeight="1" x14ac:dyDescent="0.25">
      <c r="A8" s="76"/>
      <c r="B8" s="573"/>
      <c r="C8" s="230" t="s">
        <v>311</v>
      </c>
      <c r="D8" s="1" t="s">
        <v>451</v>
      </c>
      <c r="E8" s="11" t="s">
        <v>149</v>
      </c>
      <c r="F8" s="11">
        <v>36.369999999999997</v>
      </c>
      <c r="G8" s="11">
        <v>36.369999999999997</v>
      </c>
      <c r="H8" s="11">
        <v>36.369999999999997</v>
      </c>
      <c r="I8" s="577"/>
      <c r="J8" s="581"/>
      <c r="K8" s="167">
        <f>H8/H7-1</f>
        <v>0.11223241590214039</v>
      </c>
      <c r="L8" s="220" t="s">
        <v>155</v>
      </c>
    </row>
    <row r="9" spans="1:12" ht="13.5" hidden="1" customHeight="1" x14ac:dyDescent="0.25">
      <c r="A9" s="76"/>
      <c r="B9" s="193"/>
      <c r="C9" s="230" t="s">
        <v>449</v>
      </c>
      <c r="D9" s="1" t="s">
        <v>450</v>
      </c>
      <c r="E9" s="11" t="s">
        <v>149</v>
      </c>
      <c r="F9" s="11">
        <v>40.81</v>
      </c>
      <c r="G9" s="11">
        <v>40.81</v>
      </c>
      <c r="H9" s="11">
        <v>40.81</v>
      </c>
      <c r="I9" s="578"/>
      <c r="J9" s="580"/>
      <c r="K9" s="167">
        <f>H9/H7-1</f>
        <v>0.2480122324159022</v>
      </c>
      <c r="L9" s="220" t="s">
        <v>151</v>
      </c>
    </row>
    <row r="10" spans="1:12" ht="13.5" customHeight="1" x14ac:dyDescent="0.25">
      <c r="A10" s="76"/>
      <c r="B10" s="437" t="s">
        <v>6</v>
      </c>
      <c r="C10" s="230" t="s">
        <v>311</v>
      </c>
      <c r="D10" s="1" t="s">
        <v>451</v>
      </c>
      <c r="E10" s="11" t="s">
        <v>149</v>
      </c>
      <c r="F10" s="11">
        <v>84.57</v>
      </c>
      <c r="G10" s="11">
        <v>84.57</v>
      </c>
      <c r="H10" s="11">
        <v>84.57</v>
      </c>
      <c r="I10" s="467">
        <f>F10*1.2</f>
        <v>101.48399999999999</v>
      </c>
      <c r="J10" s="445">
        <f>I10*0.2+I10</f>
        <v>121.7808</v>
      </c>
      <c r="K10" s="440">
        <f>H10/H10-1</f>
        <v>0</v>
      </c>
      <c r="L10" s="466" t="s">
        <v>150</v>
      </c>
    </row>
    <row r="11" spans="1:12" ht="13.5" customHeight="1" x14ac:dyDescent="0.25">
      <c r="A11" s="76"/>
      <c r="B11" s="571" t="s">
        <v>7</v>
      </c>
      <c r="C11" s="230" t="s">
        <v>152</v>
      </c>
      <c r="D11" s="1" t="s">
        <v>448</v>
      </c>
      <c r="E11" s="11" t="s">
        <v>212</v>
      </c>
      <c r="F11" s="11">
        <v>152.55000000000001</v>
      </c>
      <c r="G11" s="11">
        <v>152.55000000000001</v>
      </c>
      <c r="H11" s="11">
        <v>152.55000000000001</v>
      </c>
      <c r="I11" s="576">
        <f>F11*1.2</f>
        <v>183.06</v>
      </c>
      <c r="J11" s="579">
        <f>I11*0.2+I11</f>
        <v>219.672</v>
      </c>
      <c r="K11" s="167">
        <f>H11/H11-1</f>
        <v>0</v>
      </c>
      <c r="L11" s="220" t="s">
        <v>150</v>
      </c>
    </row>
    <row r="12" spans="1:12" ht="13.5" hidden="1" customHeight="1" x14ac:dyDescent="0.25">
      <c r="A12" s="76"/>
      <c r="B12" s="572"/>
      <c r="C12" s="230" t="s">
        <v>449</v>
      </c>
      <c r="D12" s="1" t="s">
        <v>450</v>
      </c>
      <c r="E12" s="11" t="s">
        <v>149</v>
      </c>
      <c r="F12" s="11">
        <v>189.33</v>
      </c>
      <c r="G12" s="11">
        <v>189.33</v>
      </c>
      <c r="H12" s="11">
        <v>189.33</v>
      </c>
      <c r="I12" s="578"/>
      <c r="J12" s="580"/>
      <c r="K12" s="167">
        <f>H12/H11-1</f>
        <v>0.24110127826941996</v>
      </c>
      <c r="L12" s="220" t="s">
        <v>151</v>
      </c>
    </row>
    <row r="13" spans="1:12" ht="13.5" customHeight="1" x14ac:dyDescent="0.25">
      <c r="A13" s="95">
        <v>2</v>
      </c>
      <c r="B13" s="90" t="s">
        <v>74</v>
      </c>
      <c r="C13" s="229"/>
      <c r="D13" s="58"/>
      <c r="E13" s="218"/>
      <c r="F13" s="218"/>
      <c r="G13" s="219"/>
      <c r="H13" s="218"/>
      <c r="I13" s="409"/>
      <c r="J13" s="224"/>
      <c r="K13" s="163"/>
      <c r="L13" s="218"/>
    </row>
    <row r="14" spans="1:12" ht="13.5" customHeight="1" x14ac:dyDescent="0.25">
      <c r="A14" s="76"/>
      <c r="B14" s="571" t="s">
        <v>4</v>
      </c>
      <c r="C14" s="230" t="s">
        <v>152</v>
      </c>
      <c r="D14" s="1" t="s">
        <v>448</v>
      </c>
      <c r="E14" s="11" t="s">
        <v>212</v>
      </c>
      <c r="F14" s="11">
        <v>10.9</v>
      </c>
      <c r="G14" s="11">
        <v>10.9</v>
      </c>
      <c r="H14" s="11">
        <v>10.9</v>
      </c>
      <c r="I14" s="576">
        <f>F14*1.2</f>
        <v>13.08</v>
      </c>
      <c r="J14" s="579">
        <f>I14*0.2+I14</f>
        <v>15.696</v>
      </c>
      <c r="K14" s="167">
        <f>H14/H14-1</f>
        <v>0</v>
      </c>
      <c r="L14" s="220" t="s">
        <v>150</v>
      </c>
    </row>
    <row r="15" spans="1:12" ht="13.5" hidden="1" customHeight="1" x14ac:dyDescent="0.25">
      <c r="A15" s="76"/>
      <c r="B15" s="572"/>
      <c r="C15" s="230" t="s">
        <v>449</v>
      </c>
      <c r="D15" s="1" t="s">
        <v>452</v>
      </c>
      <c r="E15" s="11" t="s">
        <v>149</v>
      </c>
      <c r="F15" s="11">
        <v>17.46</v>
      </c>
      <c r="G15" s="11">
        <v>17.46</v>
      </c>
      <c r="H15" s="11">
        <v>17.46</v>
      </c>
      <c r="I15" s="578"/>
      <c r="J15" s="580"/>
      <c r="K15" s="167">
        <f>H15/H14-1</f>
        <v>0.60183486238532113</v>
      </c>
      <c r="L15" s="220" t="s">
        <v>151</v>
      </c>
    </row>
    <row r="16" spans="1:12" ht="13.5" customHeight="1" x14ac:dyDescent="0.25">
      <c r="A16" s="76"/>
      <c r="B16" s="571" t="s">
        <v>5</v>
      </c>
      <c r="C16" s="230" t="s">
        <v>152</v>
      </c>
      <c r="D16" s="1" t="s">
        <v>448</v>
      </c>
      <c r="E16" s="11" t="s">
        <v>212</v>
      </c>
      <c r="F16" s="11">
        <v>32.700000000000003</v>
      </c>
      <c r="G16" s="11">
        <v>32.700000000000003</v>
      </c>
      <c r="H16" s="11">
        <v>32.700000000000003</v>
      </c>
      <c r="I16" s="576">
        <f>F16*1.2</f>
        <v>39.24</v>
      </c>
      <c r="J16" s="579">
        <f>I16*0.2+I16</f>
        <v>47.088000000000001</v>
      </c>
      <c r="K16" s="167">
        <f>H16/H16-1</f>
        <v>0</v>
      </c>
      <c r="L16" s="220" t="s">
        <v>150</v>
      </c>
    </row>
    <row r="17" spans="1:12" ht="13.5" customHeight="1" x14ac:dyDescent="0.25">
      <c r="A17" s="76"/>
      <c r="B17" s="573"/>
      <c r="C17" s="230" t="s">
        <v>311</v>
      </c>
      <c r="D17" s="1" t="s">
        <v>453</v>
      </c>
      <c r="E17" s="11" t="s">
        <v>149</v>
      </c>
      <c r="F17" s="11">
        <v>36.369999999999997</v>
      </c>
      <c r="G17" s="11">
        <v>36.369999999999997</v>
      </c>
      <c r="H17" s="11">
        <v>36.369999999999997</v>
      </c>
      <c r="I17" s="577"/>
      <c r="J17" s="581"/>
      <c r="K17" s="167">
        <f>H17/H16-1</f>
        <v>0.11223241590214039</v>
      </c>
      <c r="L17" s="220" t="s">
        <v>155</v>
      </c>
    </row>
    <row r="18" spans="1:12" ht="13.5" hidden="1" customHeight="1" x14ac:dyDescent="0.25">
      <c r="A18" s="76"/>
      <c r="B18" s="193"/>
      <c r="C18" s="230" t="s">
        <v>449</v>
      </c>
      <c r="D18" s="1" t="s">
        <v>452</v>
      </c>
      <c r="E18" s="11" t="s">
        <v>149</v>
      </c>
      <c r="F18" s="11">
        <v>59.35</v>
      </c>
      <c r="G18" s="11">
        <v>59.35</v>
      </c>
      <c r="H18" s="11">
        <v>59.35</v>
      </c>
      <c r="I18" s="578"/>
      <c r="J18" s="580"/>
      <c r="K18" s="167">
        <f>H18/H16-1</f>
        <v>0.81498470948012214</v>
      </c>
      <c r="L18" s="220" t="s">
        <v>151</v>
      </c>
    </row>
    <row r="19" spans="1:12" ht="13.5" customHeight="1" x14ac:dyDescent="0.25">
      <c r="A19" s="76"/>
      <c r="B19" s="437" t="s">
        <v>6</v>
      </c>
      <c r="C19" s="230" t="s">
        <v>311</v>
      </c>
      <c r="D19" s="1" t="s">
        <v>453</v>
      </c>
      <c r="E19" s="11" t="s">
        <v>149</v>
      </c>
      <c r="F19" s="11">
        <v>84.57</v>
      </c>
      <c r="G19" s="11">
        <v>84.57</v>
      </c>
      <c r="H19" s="11">
        <v>84.57</v>
      </c>
      <c r="I19" s="467">
        <f>F19*1.2</f>
        <v>101.48399999999999</v>
      </c>
      <c r="J19" s="445">
        <f>I19*0.2+I19</f>
        <v>121.7808</v>
      </c>
      <c r="K19" s="440">
        <f>H19/H19-1</f>
        <v>0</v>
      </c>
      <c r="L19" s="466" t="s">
        <v>150</v>
      </c>
    </row>
    <row r="20" spans="1:12" ht="13.5" customHeight="1" x14ac:dyDescent="0.25">
      <c r="A20" s="76"/>
      <c r="B20" s="571" t="s">
        <v>7</v>
      </c>
      <c r="C20" s="230" t="s">
        <v>152</v>
      </c>
      <c r="D20" s="1" t="s">
        <v>448</v>
      </c>
      <c r="E20" s="11" t="s">
        <v>212</v>
      </c>
      <c r="F20" s="11">
        <v>152.55000000000001</v>
      </c>
      <c r="G20" s="11">
        <v>152.55000000000001</v>
      </c>
      <c r="H20" s="11">
        <v>152.55000000000001</v>
      </c>
      <c r="I20" s="576">
        <f>F20*1.2</f>
        <v>183.06</v>
      </c>
      <c r="J20" s="579">
        <f>I20*0.2+I20</f>
        <v>219.672</v>
      </c>
      <c r="K20" s="167">
        <f>H20/H20-1</f>
        <v>0</v>
      </c>
      <c r="L20" s="220" t="s">
        <v>150</v>
      </c>
    </row>
    <row r="21" spans="1:12" ht="13.5" hidden="1" customHeight="1" x14ac:dyDescent="0.25">
      <c r="A21" s="76"/>
      <c r="B21" s="572"/>
      <c r="C21" s="230" t="s">
        <v>449</v>
      </c>
      <c r="D21" s="1" t="s">
        <v>452</v>
      </c>
      <c r="E21" s="11" t="s">
        <v>149</v>
      </c>
      <c r="F21" s="11">
        <v>278.60000000000002</v>
      </c>
      <c r="G21" s="11">
        <v>278.60000000000002</v>
      </c>
      <c r="H21" s="11">
        <v>278.60000000000002</v>
      </c>
      <c r="I21" s="578"/>
      <c r="J21" s="580"/>
      <c r="K21" s="167">
        <f>H21/H20-1</f>
        <v>0.82628646345460499</v>
      </c>
      <c r="L21" s="220" t="s">
        <v>151</v>
      </c>
    </row>
    <row r="22" spans="1:12" ht="13.5" customHeight="1" x14ac:dyDescent="0.25">
      <c r="A22" s="95">
        <v>3</v>
      </c>
      <c r="B22" s="90" t="s">
        <v>75</v>
      </c>
      <c r="C22" s="229"/>
      <c r="D22" s="58"/>
      <c r="E22" s="218"/>
      <c r="F22" s="218"/>
      <c r="G22" s="219"/>
      <c r="H22" s="218"/>
      <c r="I22" s="409"/>
      <c r="J22" s="224"/>
      <c r="K22" s="163"/>
      <c r="L22" s="218"/>
    </row>
    <row r="23" spans="1:12" ht="13.5" customHeight="1" x14ac:dyDescent="0.25">
      <c r="A23" s="76"/>
      <c r="B23" s="571" t="s">
        <v>4</v>
      </c>
      <c r="C23" s="230" t="s">
        <v>157</v>
      </c>
      <c r="D23" s="1" t="s">
        <v>454</v>
      </c>
      <c r="E23" s="11" t="s">
        <v>149</v>
      </c>
      <c r="F23" s="11">
        <v>17.46</v>
      </c>
      <c r="G23" s="11">
        <v>17.46</v>
      </c>
      <c r="H23" s="11">
        <v>17.46</v>
      </c>
      <c r="I23" s="467">
        <f>F23*1.2</f>
        <v>20.952000000000002</v>
      </c>
      <c r="J23" s="582">
        <f>I23*0.2+I23</f>
        <v>25.142400000000002</v>
      </c>
      <c r="K23" s="440">
        <f>H23/H23-1</f>
        <v>0</v>
      </c>
      <c r="L23" s="466" t="s">
        <v>150</v>
      </c>
    </row>
    <row r="24" spans="1:12" ht="13.5" hidden="1" customHeight="1" x14ac:dyDescent="0.25">
      <c r="A24" s="76"/>
      <c r="B24" s="572"/>
      <c r="C24" s="230"/>
      <c r="D24" s="1"/>
      <c r="E24" s="11"/>
      <c r="F24" s="11"/>
      <c r="G24" s="216"/>
      <c r="H24" s="11"/>
      <c r="I24" s="465"/>
      <c r="J24" s="583"/>
      <c r="K24" s="440"/>
      <c r="L24" s="446"/>
    </row>
    <row r="25" spans="1:12" ht="13.5" customHeight="1" x14ac:dyDescent="0.25">
      <c r="A25" s="76"/>
      <c r="B25" s="571" t="s">
        <v>5</v>
      </c>
      <c r="C25" s="230" t="s">
        <v>152</v>
      </c>
      <c r="D25" s="1" t="s">
        <v>455</v>
      </c>
      <c r="E25" s="11" t="s">
        <v>212</v>
      </c>
      <c r="F25" s="11">
        <v>37.25</v>
      </c>
      <c r="G25" s="11">
        <v>37.25</v>
      </c>
      <c r="H25" s="11">
        <v>37.25</v>
      </c>
      <c r="I25" s="576">
        <f>F25*1.2</f>
        <v>44.699999999999996</v>
      </c>
      <c r="J25" s="579">
        <f>I25*0.2+I25</f>
        <v>53.639999999999993</v>
      </c>
      <c r="K25" s="167">
        <f>H25/H25-1</f>
        <v>0</v>
      </c>
      <c r="L25" s="220" t="s">
        <v>150</v>
      </c>
    </row>
    <row r="26" spans="1:12" ht="13.5" customHeight="1" x14ac:dyDescent="0.25">
      <c r="A26" s="76"/>
      <c r="B26" s="573"/>
      <c r="C26" s="230" t="s">
        <v>311</v>
      </c>
      <c r="D26" s="1" t="s">
        <v>456</v>
      </c>
      <c r="E26" s="11" t="s">
        <v>149</v>
      </c>
      <c r="F26" s="11">
        <v>42.01</v>
      </c>
      <c r="G26" s="11">
        <v>42.01</v>
      </c>
      <c r="H26" s="11">
        <v>42.01</v>
      </c>
      <c r="I26" s="577"/>
      <c r="J26" s="581"/>
      <c r="K26" s="167">
        <f>H26/H25-1</f>
        <v>0.12778523489932891</v>
      </c>
      <c r="L26" s="220" t="s">
        <v>155</v>
      </c>
    </row>
    <row r="27" spans="1:12" ht="13.5" hidden="1" customHeight="1" x14ac:dyDescent="0.25">
      <c r="A27" s="76"/>
      <c r="B27" s="193"/>
      <c r="C27" s="230" t="s">
        <v>157</v>
      </c>
      <c r="D27" s="1" t="s">
        <v>454</v>
      </c>
      <c r="E27" s="11" t="s">
        <v>149</v>
      </c>
      <c r="F27" s="11">
        <v>59.35</v>
      </c>
      <c r="G27" s="11">
        <v>59.35</v>
      </c>
      <c r="H27" s="11">
        <v>59.35</v>
      </c>
      <c r="I27" s="578"/>
      <c r="J27" s="580"/>
      <c r="K27" s="167">
        <f>H27/H25-1</f>
        <v>0.59328859060402683</v>
      </c>
      <c r="L27" s="220" t="s">
        <v>151</v>
      </c>
    </row>
    <row r="28" spans="1:12" ht="13.5" customHeight="1" x14ac:dyDescent="0.25">
      <c r="A28" s="76"/>
      <c r="B28" s="571" t="s">
        <v>6</v>
      </c>
      <c r="C28" s="230" t="s">
        <v>311</v>
      </c>
      <c r="D28" s="1" t="s">
        <v>456</v>
      </c>
      <c r="E28" s="11" t="s">
        <v>149</v>
      </c>
      <c r="F28" s="11">
        <v>97.67</v>
      </c>
      <c r="G28" s="11">
        <v>97.67</v>
      </c>
      <c r="H28" s="11">
        <v>97.67</v>
      </c>
      <c r="I28" s="467">
        <f>F28*1.2</f>
        <v>117.20399999999999</v>
      </c>
      <c r="J28" s="582">
        <f>I28*0.2+I28</f>
        <v>140.6448</v>
      </c>
      <c r="K28" s="440">
        <f>H28/H28-1</f>
        <v>0</v>
      </c>
      <c r="L28" s="466" t="s">
        <v>150</v>
      </c>
    </row>
    <row r="29" spans="1:12" ht="13.5" hidden="1" customHeight="1" x14ac:dyDescent="0.25">
      <c r="A29" s="76"/>
      <c r="B29" s="572"/>
      <c r="C29" s="230"/>
      <c r="D29" s="1"/>
      <c r="E29" s="11"/>
      <c r="F29" s="11"/>
      <c r="G29" s="216"/>
      <c r="H29" s="11"/>
      <c r="I29" s="465"/>
      <c r="J29" s="583"/>
      <c r="K29" s="440"/>
      <c r="L29" s="446"/>
    </row>
    <row r="30" spans="1:12" ht="13.5" customHeight="1" x14ac:dyDescent="0.25">
      <c r="A30" s="76"/>
      <c r="B30" s="571" t="s">
        <v>7</v>
      </c>
      <c r="C30" s="230" t="s">
        <v>152</v>
      </c>
      <c r="D30" s="1" t="s">
        <v>455</v>
      </c>
      <c r="E30" s="11" t="s">
        <v>212</v>
      </c>
      <c r="F30" s="11">
        <v>169.8</v>
      </c>
      <c r="G30" s="11">
        <v>169.8</v>
      </c>
      <c r="H30" s="11">
        <v>169.8</v>
      </c>
      <c r="I30" s="576">
        <f>F30*1.2</f>
        <v>203.76000000000002</v>
      </c>
      <c r="J30" s="579">
        <f>I30*0.2+I30</f>
        <v>244.51200000000003</v>
      </c>
      <c r="K30" s="167">
        <f>H30/H30-1</f>
        <v>0</v>
      </c>
      <c r="L30" s="220" t="s">
        <v>150</v>
      </c>
    </row>
    <row r="31" spans="1:12" ht="13.5" hidden="1" customHeight="1" x14ac:dyDescent="0.25">
      <c r="A31" s="76"/>
      <c r="B31" s="572"/>
      <c r="C31" s="230" t="s">
        <v>157</v>
      </c>
      <c r="D31" s="1" t="s">
        <v>454</v>
      </c>
      <c r="E31" s="11" t="s">
        <v>149</v>
      </c>
      <c r="F31" s="11">
        <v>278.60000000000002</v>
      </c>
      <c r="G31" s="11">
        <v>278.60000000000002</v>
      </c>
      <c r="H31" s="11">
        <v>278.60000000000002</v>
      </c>
      <c r="I31" s="578"/>
      <c r="J31" s="580"/>
      <c r="K31" s="167">
        <f>H31/H30-1</f>
        <v>0.64075382803298009</v>
      </c>
      <c r="L31" s="220" t="s">
        <v>151</v>
      </c>
    </row>
    <row r="32" spans="1:12" ht="13.5" customHeight="1" x14ac:dyDescent="0.25">
      <c r="A32" s="95">
        <v>4</v>
      </c>
      <c r="B32" s="90" t="s">
        <v>76</v>
      </c>
      <c r="C32" s="229"/>
      <c r="D32" s="58"/>
      <c r="E32" s="218"/>
      <c r="F32" s="218"/>
      <c r="G32" s="219"/>
      <c r="H32" s="218"/>
      <c r="I32" s="409"/>
      <c r="J32" s="224"/>
      <c r="K32" s="163"/>
      <c r="L32" s="218"/>
    </row>
    <row r="33" spans="1:12" ht="13.5" customHeight="1" x14ac:dyDescent="0.25">
      <c r="A33" s="76"/>
      <c r="B33" s="571" t="s">
        <v>4</v>
      </c>
      <c r="C33" s="230" t="s">
        <v>157</v>
      </c>
      <c r="D33" s="1" t="s">
        <v>452</v>
      </c>
      <c r="E33" s="11" t="s">
        <v>149</v>
      </c>
      <c r="F33" s="11">
        <v>17.46</v>
      </c>
      <c r="G33" s="11">
        <v>17.46</v>
      </c>
      <c r="H33" s="11">
        <v>17.46</v>
      </c>
      <c r="I33" s="467">
        <f>F33*1.2</f>
        <v>20.952000000000002</v>
      </c>
      <c r="J33" s="582">
        <f>I33*0.2+I33</f>
        <v>25.142400000000002</v>
      </c>
      <c r="K33" s="440">
        <f>H33/H33-1</f>
        <v>0</v>
      </c>
      <c r="L33" s="466" t="s">
        <v>150</v>
      </c>
    </row>
    <row r="34" spans="1:12" ht="13.5" hidden="1" customHeight="1" x14ac:dyDescent="0.25">
      <c r="A34" s="76"/>
      <c r="B34" s="572"/>
      <c r="C34" s="230"/>
      <c r="D34" s="1"/>
      <c r="E34" s="11"/>
      <c r="F34" s="11"/>
      <c r="G34" s="216"/>
      <c r="H34" s="11"/>
      <c r="I34" s="467"/>
      <c r="J34" s="583"/>
      <c r="K34" s="440"/>
      <c r="L34" s="446"/>
    </row>
    <row r="35" spans="1:12" ht="13.5" customHeight="1" x14ac:dyDescent="0.25">
      <c r="A35" s="76"/>
      <c r="B35" s="571" t="s">
        <v>5</v>
      </c>
      <c r="C35" s="230" t="s">
        <v>152</v>
      </c>
      <c r="D35" s="1" t="s">
        <v>455</v>
      </c>
      <c r="E35" s="11" t="s">
        <v>212</v>
      </c>
      <c r="F35" s="11">
        <v>37.25</v>
      </c>
      <c r="G35" s="11">
        <v>37.25</v>
      </c>
      <c r="H35" s="11">
        <v>37.25</v>
      </c>
      <c r="I35" s="576">
        <f>F35*1.2</f>
        <v>44.699999999999996</v>
      </c>
      <c r="J35" s="579">
        <f>I35*0.2+I35</f>
        <v>53.639999999999993</v>
      </c>
      <c r="K35" s="167">
        <f>H35/H35-1</f>
        <v>0</v>
      </c>
      <c r="L35" s="220" t="s">
        <v>150</v>
      </c>
    </row>
    <row r="36" spans="1:12" ht="13.5" customHeight="1" x14ac:dyDescent="0.25">
      <c r="A36" s="76"/>
      <c r="B36" s="573"/>
      <c r="C36" s="230" t="s">
        <v>311</v>
      </c>
      <c r="D36" s="1" t="s">
        <v>457</v>
      </c>
      <c r="E36" s="11" t="s">
        <v>149</v>
      </c>
      <c r="F36" s="11">
        <v>42.01</v>
      </c>
      <c r="G36" s="11">
        <v>42.01</v>
      </c>
      <c r="H36" s="11">
        <v>42.01</v>
      </c>
      <c r="I36" s="577"/>
      <c r="J36" s="581"/>
      <c r="K36" s="167">
        <f>H36/H35-1</f>
        <v>0.12778523489932891</v>
      </c>
      <c r="L36" s="220" t="s">
        <v>155</v>
      </c>
    </row>
    <row r="37" spans="1:12" ht="13.5" hidden="1" customHeight="1" x14ac:dyDescent="0.25">
      <c r="A37" s="76"/>
      <c r="B37" s="193"/>
      <c r="C37" s="230" t="s">
        <v>157</v>
      </c>
      <c r="D37" s="1" t="s">
        <v>452</v>
      </c>
      <c r="E37" s="11" t="s">
        <v>149</v>
      </c>
      <c r="F37" s="11">
        <v>59.35</v>
      </c>
      <c r="G37" s="11">
        <v>59.35</v>
      </c>
      <c r="H37" s="11">
        <v>59.35</v>
      </c>
      <c r="I37" s="578"/>
      <c r="J37" s="580"/>
      <c r="K37" s="167">
        <f>H37/H35-1</f>
        <v>0.59328859060402683</v>
      </c>
      <c r="L37" s="220" t="s">
        <v>151</v>
      </c>
    </row>
    <row r="38" spans="1:12" ht="13.5" customHeight="1" x14ac:dyDescent="0.25">
      <c r="A38" s="76"/>
      <c r="B38" s="571" t="s">
        <v>6</v>
      </c>
      <c r="C38" s="230" t="s">
        <v>311</v>
      </c>
      <c r="D38" s="1" t="s">
        <v>457</v>
      </c>
      <c r="E38" s="11" t="s">
        <v>149</v>
      </c>
      <c r="F38" s="11">
        <v>97.67</v>
      </c>
      <c r="G38" s="11">
        <v>97.67</v>
      </c>
      <c r="H38" s="11">
        <v>97.67</v>
      </c>
      <c r="I38" s="467">
        <f>F38*1.2</f>
        <v>117.20399999999999</v>
      </c>
      <c r="J38" s="582">
        <f>I38*0.2+I38</f>
        <v>140.6448</v>
      </c>
      <c r="K38" s="440">
        <f>H38/H38-1</f>
        <v>0</v>
      </c>
      <c r="L38" s="466" t="s">
        <v>150</v>
      </c>
    </row>
    <row r="39" spans="1:12" ht="13.5" hidden="1" customHeight="1" x14ac:dyDescent="0.25">
      <c r="A39" s="76"/>
      <c r="B39" s="572"/>
      <c r="C39" s="230"/>
      <c r="D39" s="1"/>
      <c r="E39" s="11"/>
      <c r="F39" s="11"/>
      <c r="G39" s="216"/>
      <c r="H39" s="11"/>
      <c r="I39" s="467"/>
      <c r="J39" s="583"/>
      <c r="K39" s="440"/>
      <c r="L39" s="446"/>
    </row>
    <row r="40" spans="1:12" ht="13.5" customHeight="1" x14ac:dyDescent="0.25">
      <c r="A40" s="76"/>
      <c r="B40" s="571" t="s">
        <v>7</v>
      </c>
      <c r="C40" s="230" t="s">
        <v>152</v>
      </c>
      <c r="D40" s="1" t="s">
        <v>455</v>
      </c>
      <c r="E40" s="11" t="s">
        <v>212</v>
      </c>
      <c r="F40" s="11">
        <v>169.8</v>
      </c>
      <c r="G40" s="11">
        <v>169.8</v>
      </c>
      <c r="H40" s="11">
        <v>169.8</v>
      </c>
      <c r="I40" s="576">
        <f>F40*1.2</f>
        <v>203.76000000000002</v>
      </c>
      <c r="J40" s="579">
        <f>I40*0.2+I40</f>
        <v>244.51200000000003</v>
      </c>
      <c r="K40" s="167">
        <f>H40/H40-1</f>
        <v>0</v>
      </c>
      <c r="L40" s="220" t="s">
        <v>150</v>
      </c>
    </row>
    <row r="41" spans="1:12" ht="13.5" hidden="1" customHeight="1" x14ac:dyDescent="0.25">
      <c r="A41" s="76"/>
      <c r="B41" s="572"/>
      <c r="C41" s="230" t="s">
        <v>157</v>
      </c>
      <c r="D41" s="1" t="s">
        <v>452</v>
      </c>
      <c r="E41" s="11" t="s">
        <v>149</v>
      </c>
      <c r="F41" s="11">
        <v>278.60000000000002</v>
      </c>
      <c r="G41" s="11">
        <v>278.60000000000002</v>
      </c>
      <c r="H41" s="11">
        <v>278.60000000000002</v>
      </c>
      <c r="I41" s="578"/>
      <c r="J41" s="580"/>
      <c r="K41" s="167">
        <f>H41/H40-1</f>
        <v>0.64075382803298009</v>
      </c>
      <c r="L41" s="220" t="s">
        <v>151</v>
      </c>
    </row>
    <row r="42" spans="1:12" ht="13.5" customHeight="1" x14ac:dyDescent="0.25">
      <c r="A42" s="95">
        <v>5</v>
      </c>
      <c r="B42" s="90" t="s">
        <v>77</v>
      </c>
      <c r="C42" s="229"/>
      <c r="D42" s="58"/>
      <c r="E42" s="218"/>
      <c r="F42" s="218"/>
      <c r="G42" s="219"/>
      <c r="H42" s="218"/>
      <c r="I42" s="409"/>
      <c r="J42" s="224"/>
      <c r="K42" s="163"/>
      <c r="L42" s="218"/>
    </row>
    <row r="43" spans="1:12" ht="13.5" customHeight="1" x14ac:dyDescent="0.25">
      <c r="A43" s="76"/>
      <c r="B43" s="571" t="s">
        <v>4</v>
      </c>
      <c r="C43" s="230" t="s">
        <v>215</v>
      </c>
      <c r="D43" s="1" t="s">
        <v>458</v>
      </c>
      <c r="E43" s="11" t="s">
        <v>149</v>
      </c>
      <c r="F43" s="11">
        <v>15.6</v>
      </c>
      <c r="G43" s="11">
        <v>15.6</v>
      </c>
      <c r="H43" s="11">
        <v>15.6</v>
      </c>
      <c r="I43" s="467">
        <f>F43*1.2</f>
        <v>18.72</v>
      </c>
      <c r="J43" s="574">
        <f>I43*0.2+I43</f>
        <v>22.463999999999999</v>
      </c>
      <c r="K43" s="440">
        <f>H43/H43-1</f>
        <v>0</v>
      </c>
      <c r="L43" s="466" t="s">
        <v>150</v>
      </c>
    </row>
    <row r="44" spans="1:12" ht="13.5" hidden="1" customHeight="1" x14ac:dyDescent="0.25">
      <c r="A44" s="76"/>
      <c r="B44" s="572"/>
      <c r="C44" s="230"/>
      <c r="D44" s="1"/>
      <c r="E44" s="11"/>
      <c r="F44" s="11"/>
      <c r="G44" s="216"/>
      <c r="H44" s="11"/>
      <c r="I44" s="467"/>
      <c r="J44" s="575"/>
      <c r="K44" s="440"/>
      <c r="L44" s="446"/>
    </row>
    <row r="45" spans="1:12" ht="13.5" customHeight="1" x14ac:dyDescent="0.25">
      <c r="A45" s="76"/>
      <c r="B45" s="571" t="s">
        <v>5</v>
      </c>
      <c r="C45" s="230" t="s">
        <v>311</v>
      </c>
      <c r="D45" s="1" t="s">
        <v>459</v>
      </c>
      <c r="E45" s="11" t="s">
        <v>149</v>
      </c>
      <c r="F45" s="11">
        <v>36.83</v>
      </c>
      <c r="G45" s="11">
        <v>36.83</v>
      </c>
      <c r="H45" s="11">
        <v>36.83</v>
      </c>
      <c r="I45" s="576">
        <f>F45*1.2</f>
        <v>44.195999999999998</v>
      </c>
      <c r="J45" s="576">
        <f>I45*0.2+I45</f>
        <v>53.035199999999996</v>
      </c>
      <c r="K45" s="167">
        <f>H45/H45-1</f>
        <v>0</v>
      </c>
      <c r="L45" s="220" t="s">
        <v>150</v>
      </c>
    </row>
    <row r="46" spans="1:12" ht="13.5" customHeight="1" x14ac:dyDescent="0.25">
      <c r="A46" s="76"/>
      <c r="B46" s="573"/>
      <c r="C46" s="230" t="s">
        <v>152</v>
      </c>
      <c r="D46" s="1" t="s">
        <v>455</v>
      </c>
      <c r="E46" s="11" t="s">
        <v>212</v>
      </c>
      <c r="F46" s="11">
        <v>37.25</v>
      </c>
      <c r="G46" s="11">
        <v>37.25</v>
      </c>
      <c r="H46" s="11">
        <v>37.25</v>
      </c>
      <c r="I46" s="577"/>
      <c r="J46" s="577"/>
      <c r="K46" s="167">
        <f>H46/H45-1</f>
        <v>1.1403746945424897E-2</v>
      </c>
      <c r="L46" s="220" t="s">
        <v>155</v>
      </c>
    </row>
    <row r="47" spans="1:12" ht="13.5" hidden="1" customHeight="1" x14ac:dyDescent="0.25">
      <c r="A47" s="76"/>
      <c r="B47" s="193"/>
      <c r="C47" s="230" t="s">
        <v>215</v>
      </c>
      <c r="D47" s="1" t="s">
        <v>458</v>
      </c>
      <c r="E47" s="11" t="s">
        <v>149</v>
      </c>
      <c r="F47" s="11">
        <v>51.89</v>
      </c>
      <c r="G47" s="11">
        <v>51.89</v>
      </c>
      <c r="H47" s="11">
        <v>51.89</v>
      </c>
      <c r="I47" s="578"/>
      <c r="J47" s="578"/>
      <c r="K47" s="167">
        <f>H47/H45-1</f>
        <v>0.40890578332880811</v>
      </c>
      <c r="L47" s="220" t="s">
        <v>151</v>
      </c>
    </row>
    <row r="48" spans="1:12" ht="13.5" customHeight="1" x14ac:dyDescent="0.25">
      <c r="A48" s="76"/>
      <c r="B48" s="571" t="s">
        <v>6</v>
      </c>
      <c r="C48" s="230" t="s">
        <v>311</v>
      </c>
      <c r="D48" s="1" t="s">
        <v>459</v>
      </c>
      <c r="E48" s="11" t="s">
        <v>149</v>
      </c>
      <c r="F48" s="11">
        <v>86.02</v>
      </c>
      <c r="G48" s="11">
        <v>86.02</v>
      </c>
      <c r="H48" s="11">
        <v>86.02</v>
      </c>
      <c r="I48" s="467">
        <f>F48*1.2</f>
        <v>103.22399999999999</v>
      </c>
      <c r="J48" s="574">
        <f>I48*0.2+I48</f>
        <v>123.86879999999999</v>
      </c>
      <c r="K48" s="440">
        <f>H48/H48-1</f>
        <v>0</v>
      </c>
      <c r="L48" s="466" t="s">
        <v>150</v>
      </c>
    </row>
    <row r="49" spans="1:12" ht="13.5" hidden="1" customHeight="1" x14ac:dyDescent="0.25">
      <c r="A49" s="76"/>
      <c r="B49" s="572"/>
      <c r="C49" s="230"/>
      <c r="D49" s="1"/>
      <c r="E49" s="11"/>
      <c r="F49" s="11"/>
      <c r="G49" s="216"/>
      <c r="H49" s="11"/>
      <c r="I49" s="467"/>
      <c r="J49" s="575"/>
      <c r="K49" s="440"/>
      <c r="L49" s="446"/>
    </row>
    <row r="50" spans="1:12" ht="13.5" customHeight="1" x14ac:dyDescent="0.25">
      <c r="A50" s="76"/>
      <c r="B50" s="571" t="s">
        <v>7</v>
      </c>
      <c r="C50" s="230" t="s">
        <v>152</v>
      </c>
      <c r="D50" s="1" t="s">
        <v>455</v>
      </c>
      <c r="E50" s="11" t="s">
        <v>212</v>
      </c>
      <c r="F50" s="11">
        <v>169.8</v>
      </c>
      <c r="G50" s="11">
        <v>169.8</v>
      </c>
      <c r="H50" s="11">
        <v>169.8</v>
      </c>
      <c r="I50" s="576">
        <f>F50*1.2</f>
        <v>203.76000000000002</v>
      </c>
      <c r="J50" s="576">
        <f>I50*0.2+I50</f>
        <v>244.51200000000003</v>
      </c>
      <c r="K50" s="167">
        <f>H50/H50-1</f>
        <v>0</v>
      </c>
      <c r="L50" s="220" t="s">
        <v>150</v>
      </c>
    </row>
    <row r="51" spans="1:12" ht="13.5" hidden="1" customHeight="1" x14ac:dyDescent="0.25">
      <c r="A51" s="76"/>
      <c r="B51" s="572"/>
      <c r="C51" s="230" t="s">
        <v>215</v>
      </c>
      <c r="D51" s="1" t="s">
        <v>458</v>
      </c>
      <c r="E51" s="11" t="s">
        <v>149</v>
      </c>
      <c r="F51" s="11">
        <v>245.25</v>
      </c>
      <c r="G51" s="11">
        <v>245.25</v>
      </c>
      <c r="H51" s="11">
        <v>245.25</v>
      </c>
      <c r="I51" s="578"/>
      <c r="J51" s="578"/>
      <c r="K51" s="167">
        <f>H51/H50-1</f>
        <v>0.44434628975265</v>
      </c>
      <c r="L51" s="220" t="s">
        <v>151</v>
      </c>
    </row>
    <row r="52" spans="1:12" ht="13.5" customHeight="1" x14ac:dyDescent="0.25">
      <c r="A52" s="95">
        <v>6</v>
      </c>
      <c r="B52" s="90" t="s">
        <v>78</v>
      </c>
      <c r="C52" s="229"/>
      <c r="D52" s="58"/>
      <c r="E52" s="218"/>
      <c r="F52" s="218"/>
      <c r="G52" s="219"/>
      <c r="H52" s="218"/>
      <c r="I52" s="409"/>
      <c r="J52" s="224"/>
      <c r="K52" s="163"/>
      <c r="L52" s="218"/>
    </row>
    <row r="53" spans="1:12" ht="13.5" customHeight="1" x14ac:dyDescent="0.25">
      <c r="A53" s="76"/>
      <c r="B53" s="571" t="s">
        <v>4</v>
      </c>
      <c r="C53" s="230" t="s">
        <v>157</v>
      </c>
      <c r="D53" s="1" t="s">
        <v>458</v>
      </c>
      <c r="E53" s="11" t="s">
        <v>149</v>
      </c>
      <c r="F53" s="11">
        <v>15.6</v>
      </c>
      <c r="G53" s="11">
        <v>15.6</v>
      </c>
      <c r="H53" s="11">
        <v>15.6</v>
      </c>
      <c r="I53" s="467">
        <f>F53*1.2</f>
        <v>18.72</v>
      </c>
      <c r="J53" s="574">
        <f>I53*0.2+I53</f>
        <v>22.463999999999999</v>
      </c>
      <c r="K53" s="440">
        <f>H53/H53-1</f>
        <v>0</v>
      </c>
      <c r="L53" s="466" t="s">
        <v>150</v>
      </c>
    </row>
    <row r="54" spans="1:12" ht="13.5" hidden="1" customHeight="1" x14ac:dyDescent="0.25">
      <c r="A54" s="76"/>
      <c r="B54" s="572"/>
      <c r="C54" s="230"/>
      <c r="D54" s="1"/>
      <c r="E54" s="11"/>
      <c r="F54" s="11"/>
      <c r="G54" s="216"/>
      <c r="H54" s="11"/>
      <c r="I54" s="467"/>
      <c r="J54" s="575"/>
      <c r="K54" s="440"/>
      <c r="L54" s="446"/>
    </row>
    <row r="55" spans="1:12" ht="13.5" customHeight="1" x14ac:dyDescent="0.25">
      <c r="A55" s="76"/>
      <c r="B55" s="571" t="s">
        <v>5</v>
      </c>
      <c r="C55" s="230" t="s">
        <v>152</v>
      </c>
      <c r="D55" s="1" t="s">
        <v>455</v>
      </c>
      <c r="E55" s="11" t="s">
        <v>212</v>
      </c>
      <c r="F55" s="11">
        <v>37.25</v>
      </c>
      <c r="G55" s="11">
        <v>37.25</v>
      </c>
      <c r="H55" s="11">
        <v>37.25</v>
      </c>
      <c r="I55" s="576">
        <f>F55*1.2</f>
        <v>44.699999999999996</v>
      </c>
      <c r="J55" s="576">
        <f>I55*0.2+I55</f>
        <v>53.639999999999993</v>
      </c>
      <c r="K55" s="167">
        <f>H55/H55-1</f>
        <v>0</v>
      </c>
      <c r="L55" s="220" t="s">
        <v>150</v>
      </c>
    </row>
    <row r="56" spans="1:12" ht="13.5" customHeight="1" x14ac:dyDescent="0.25">
      <c r="A56" s="76"/>
      <c r="B56" s="573"/>
      <c r="C56" s="230" t="s">
        <v>311</v>
      </c>
      <c r="D56" s="1" t="s">
        <v>457</v>
      </c>
      <c r="E56" s="11" t="s">
        <v>149</v>
      </c>
      <c r="F56" s="11">
        <v>42.01</v>
      </c>
      <c r="G56" s="11">
        <v>42.01</v>
      </c>
      <c r="H56" s="11">
        <v>42.01</v>
      </c>
      <c r="I56" s="577"/>
      <c r="J56" s="577"/>
      <c r="K56" s="167">
        <f>H56/H55-1</f>
        <v>0.12778523489932891</v>
      </c>
      <c r="L56" s="220" t="s">
        <v>155</v>
      </c>
    </row>
    <row r="57" spans="1:12" ht="13.5" hidden="1" customHeight="1" x14ac:dyDescent="0.25">
      <c r="A57" s="76"/>
      <c r="B57" s="193"/>
      <c r="C57" s="230" t="s">
        <v>157</v>
      </c>
      <c r="D57" s="1" t="s">
        <v>458</v>
      </c>
      <c r="E57" s="11" t="s">
        <v>149</v>
      </c>
      <c r="F57" s="11">
        <v>51.89</v>
      </c>
      <c r="G57" s="11">
        <v>51.89</v>
      </c>
      <c r="H57" s="11">
        <v>51.89</v>
      </c>
      <c r="I57" s="578"/>
      <c r="J57" s="578"/>
      <c r="K57" s="167">
        <f>H57/H55-1</f>
        <v>0.39302013422818805</v>
      </c>
      <c r="L57" s="220" t="s">
        <v>151</v>
      </c>
    </row>
    <row r="58" spans="1:12" ht="13.5" customHeight="1" x14ac:dyDescent="0.25">
      <c r="A58" s="76"/>
      <c r="B58" s="571" t="s">
        <v>6</v>
      </c>
      <c r="C58" s="230" t="s">
        <v>311</v>
      </c>
      <c r="D58" s="1" t="s">
        <v>457</v>
      </c>
      <c r="E58" s="11" t="s">
        <v>149</v>
      </c>
      <c r="F58" s="11">
        <v>97.67</v>
      </c>
      <c r="G58" s="11">
        <v>97.67</v>
      </c>
      <c r="H58" s="11">
        <v>97.67</v>
      </c>
      <c r="I58" s="467">
        <f>F58*1.2</f>
        <v>117.20399999999999</v>
      </c>
      <c r="J58" s="574">
        <f>I58*0.2+I58</f>
        <v>140.6448</v>
      </c>
      <c r="K58" s="440">
        <f>H58/H58-1</f>
        <v>0</v>
      </c>
      <c r="L58" s="466" t="s">
        <v>150</v>
      </c>
    </row>
    <row r="59" spans="1:12" ht="13.5" hidden="1" customHeight="1" x14ac:dyDescent="0.25">
      <c r="A59" s="76"/>
      <c r="B59" s="572"/>
      <c r="C59" s="230"/>
      <c r="D59" s="1"/>
      <c r="E59" s="11"/>
      <c r="F59" s="11"/>
      <c r="G59" s="216"/>
      <c r="H59" s="11"/>
      <c r="I59" s="467"/>
      <c r="J59" s="575"/>
      <c r="K59" s="440"/>
      <c r="L59" s="446"/>
    </row>
    <row r="60" spans="1:12" ht="13.5" customHeight="1" x14ac:dyDescent="0.25">
      <c r="A60" s="76"/>
      <c r="B60" s="571" t="s">
        <v>7</v>
      </c>
      <c r="C60" s="230" t="s">
        <v>152</v>
      </c>
      <c r="D60" s="1" t="s">
        <v>455</v>
      </c>
      <c r="E60" s="11" t="s">
        <v>212</v>
      </c>
      <c r="F60" s="11">
        <v>169.8</v>
      </c>
      <c r="G60" s="11">
        <v>169.8</v>
      </c>
      <c r="H60" s="11">
        <v>169.8</v>
      </c>
      <c r="I60" s="576">
        <f>F60*1.2</f>
        <v>203.76000000000002</v>
      </c>
      <c r="J60" s="576">
        <f>I60*0.2+I60</f>
        <v>244.51200000000003</v>
      </c>
      <c r="K60" s="167">
        <f>H60/H60-1</f>
        <v>0</v>
      </c>
      <c r="L60" s="220" t="s">
        <v>150</v>
      </c>
    </row>
    <row r="61" spans="1:12" ht="13.5" hidden="1" customHeight="1" x14ac:dyDescent="0.25">
      <c r="A61" s="76"/>
      <c r="B61" s="572"/>
      <c r="C61" s="230" t="s">
        <v>157</v>
      </c>
      <c r="D61" s="1" t="s">
        <v>458</v>
      </c>
      <c r="E61" s="11" t="s">
        <v>149</v>
      </c>
      <c r="F61" s="11">
        <v>245.25</v>
      </c>
      <c r="G61" s="11">
        <v>245.25</v>
      </c>
      <c r="H61" s="11">
        <v>245.25</v>
      </c>
      <c r="I61" s="578"/>
      <c r="J61" s="578"/>
      <c r="K61" s="167">
        <f>H61/H60-1</f>
        <v>0.44434628975265</v>
      </c>
      <c r="L61" s="220" t="s">
        <v>151</v>
      </c>
    </row>
    <row r="62" spans="1:12" x14ac:dyDescent="0.25">
      <c r="A62" s="9"/>
      <c r="B62" s="102"/>
      <c r="C62" s="231"/>
      <c r="D62" s="6"/>
      <c r="E62" s="12"/>
      <c r="F62" s="12"/>
      <c r="G62" s="217"/>
      <c r="H62" s="12"/>
      <c r="I62" s="410"/>
      <c r="J62" s="225"/>
      <c r="K62" s="169"/>
      <c r="L62" s="12"/>
    </row>
    <row r="63" spans="1:12" s="10" customFormat="1" ht="51" x14ac:dyDescent="0.25">
      <c r="A63" s="214"/>
      <c r="B63" s="215" t="s">
        <v>460</v>
      </c>
      <c r="C63" s="228" t="s">
        <v>146</v>
      </c>
      <c r="D63" s="121" t="s">
        <v>310</v>
      </c>
      <c r="E63" s="195" t="s">
        <v>2</v>
      </c>
      <c r="F63" s="127" t="s">
        <v>3</v>
      </c>
      <c r="G63" s="127" t="s">
        <v>141</v>
      </c>
      <c r="H63" s="127" t="s">
        <v>142</v>
      </c>
      <c r="I63" s="355" t="s">
        <v>556</v>
      </c>
      <c r="J63" s="223" t="s">
        <v>140</v>
      </c>
      <c r="K63" s="192" t="s">
        <v>139</v>
      </c>
      <c r="L63" s="117" t="s">
        <v>143</v>
      </c>
    </row>
    <row r="64" spans="1:12" x14ac:dyDescent="0.25">
      <c r="A64" s="95">
        <v>1</v>
      </c>
      <c r="B64" s="90" t="s">
        <v>74</v>
      </c>
      <c r="C64" s="229"/>
      <c r="D64" s="58"/>
      <c r="E64" s="218"/>
      <c r="F64" s="218"/>
      <c r="G64" s="219"/>
      <c r="H64" s="218"/>
      <c r="I64" s="409"/>
      <c r="J64" s="224"/>
      <c r="K64" s="163"/>
      <c r="L64" s="218"/>
    </row>
    <row r="65" spans="1:12" x14ac:dyDescent="0.25">
      <c r="A65" s="76"/>
      <c r="B65" s="571" t="s">
        <v>4</v>
      </c>
      <c r="C65" s="230" t="s">
        <v>152</v>
      </c>
      <c r="D65" s="1" t="s">
        <v>448</v>
      </c>
      <c r="E65" s="11" t="s">
        <v>212</v>
      </c>
      <c r="F65" s="11">
        <v>10.9</v>
      </c>
      <c r="G65" s="11">
        <v>10.9</v>
      </c>
      <c r="H65" s="11">
        <v>10.9</v>
      </c>
      <c r="I65" s="576">
        <f>F65*1.2</f>
        <v>13.08</v>
      </c>
      <c r="J65" s="576">
        <f>I65*0.2+I65</f>
        <v>15.696</v>
      </c>
      <c r="K65" s="167">
        <f>H65/H65-1</f>
        <v>0</v>
      </c>
      <c r="L65" s="220" t="s">
        <v>150</v>
      </c>
    </row>
    <row r="66" spans="1:12" hidden="1" x14ac:dyDescent="0.25">
      <c r="A66" s="76"/>
      <c r="B66" s="572"/>
      <c r="C66" s="230" t="s">
        <v>157</v>
      </c>
      <c r="D66" s="1" t="s">
        <v>454</v>
      </c>
      <c r="E66" s="11" t="s">
        <v>149</v>
      </c>
      <c r="F66" s="11">
        <v>17.46</v>
      </c>
      <c r="G66" s="11">
        <v>17.46</v>
      </c>
      <c r="H66" s="11">
        <v>17.46</v>
      </c>
      <c r="I66" s="578"/>
      <c r="J66" s="578"/>
      <c r="K66" s="167">
        <f>H66/H65-1</f>
        <v>0.60183486238532113</v>
      </c>
      <c r="L66" s="220" t="s">
        <v>151</v>
      </c>
    </row>
    <row r="67" spans="1:12" x14ac:dyDescent="0.25">
      <c r="A67" s="76"/>
      <c r="B67" s="571" t="s">
        <v>5</v>
      </c>
      <c r="C67" s="230" t="s">
        <v>152</v>
      </c>
      <c r="D67" s="1" t="s">
        <v>448</v>
      </c>
      <c r="E67" s="11" t="s">
        <v>212</v>
      </c>
      <c r="F67" s="11">
        <v>32.700000000000003</v>
      </c>
      <c r="G67" s="11">
        <v>32.700000000000003</v>
      </c>
      <c r="H67" s="11">
        <v>32.700000000000003</v>
      </c>
      <c r="I67" s="576">
        <f>F67*1.2</f>
        <v>39.24</v>
      </c>
      <c r="J67" s="576">
        <f>I67*0.2+I67</f>
        <v>47.088000000000001</v>
      </c>
      <c r="K67" s="167">
        <f>H67/H67-1</f>
        <v>0</v>
      </c>
      <c r="L67" s="220" t="s">
        <v>150</v>
      </c>
    </row>
    <row r="68" spans="1:12" x14ac:dyDescent="0.25">
      <c r="A68" s="76"/>
      <c r="B68" s="573"/>
      <c r="C68" s="230" t="s">
        <v>145</v>
      </c>
      <c r="D68" s="1" t="s">
        <v>461</v>
      </c>
      <c r="E68" s="11" t="s">
        <v>149</v>
      </c>
      <c r="F68" s="11">
        <v>36.369999999999997</v>
      </c>
      <c r="G68" s="11">
        <v>36.369999999999997</v>
      </c>
      <c r="H68" s="11">
        <v>36.369999999999997</v>
      </c>
      <c r="I68" s="577"/>
      <c r="J68" s="577"/>
      <c r="K68" s="167">
        <f>H68/H67-1</f>
        <v>0.11223241590214039</v>
      </c>
      <c r="L68" s="220" t="s">
        <v>155</v>
      </c>
    </row>
    <row r="69" spans="1:12" hidden="1" x14ac:dyDescent="0.25">
      <c r="A69" s="76"/>
      <c r="B69" s="193"/>
      <c r="C69" s="230" t="s">
        <v>157</v>
      </c>
      <c r="D69" s="1" t="s">
        <v>454</v>
      </c>
      <c r="E69" s="11" t="s">
        <v>149</v>
      </c>
      <c r="F69" s="11">
        <v>59.35</v>
      </c>
      <c r="G69" s="11">
        <v>59.35</v>
      </c>
      <c r="H69" s="11">
        <v>59.35</v>
      </c>
      <c r="I69" s="578"/>
      <c r="J69" s="578"/>
      <c r="K69" s="167">
        <f>H69/H67-1</f>
        <v>0.81498470948012214</v>
      </c>
      <c r="L69" s="220" t="s">
        <v>151</v>
      </c>
    </row>
    <row r="70" spans="1:12" x14ac:dyDescent="0.25">
      <c r="A70" s="76"/>
      <c r="B70" s="571" t="s">
        <v>6</v>
      </c>
      <c r="C70" s="230" t="s">
        <v>145</v>
      </c>
      <c r="D70" s="1" t="s">
        <v>461</v>
      </c>
      <c r="E70" s="11" t="s">
        <v>149</v>
      </c>
      <c r="F70" s="11">
        <v>84.57</v>
      </c>
      <c r="G70" s="11">
        <v>84.57</v>
      </c>
      <c r="H70" s="11">
        <v>84.57</v>
      </c>
      <c r="I70" s="467">
        <f>F70*1.2</f>
        <v>101.48399999999999</v>
      </c>
      <c r="J70" s="574">
        <f>I70*0.2+I70</f>
        <v>121.7808</v>
      </c>
      <c r="K70" s="440">
        <f>H70/H70-1</f>
        <v>0</v>
      </c>
      <c r="L70" s="466" t="s">
        <v>150</v>
      </c>
    </row>
    <row r="71" spans="1:12" hidden="1" x14ac:dyDescent="0.25">
      <c r="A71" s="76"/>
      <c r="B71" s="572"/>
      <c r="C71" s="230"/>
      <c r="D71" s="1"/>
      <c r="E71" s="11"/>
      <c r="F71" s="11"/>
      <c r="G71" s="216"/>
      <c r="H71" s="11"/>
      <c r="I71" s="467"/>
      <c r="J71" s="575"/>
      <c r="K71" s="440"/>
      <c r="L71" s="446"/>
    </row>
    <row r="72" spans="1:12" x14ac:dyDescent="0.25">
      <c r="A72" s="76"/>
      <c r="B72" s="571" t="s">
        <v>7</v>
      </c>
      <c r="C72" s="230" t="s">
        <v>152</v>
      </c>
      <c r="D72" s="1" t="s">
        <v>448</v>
      </c>
      <c r="E72" s="11" t="s">
        <v>212</v>
      </c>
      <c r="F72" s="11">
        <v>152.55000000000001</v>
      </c>
      <c r="G72" s="11">
        <v>152.55000000000001</v>
      </c>
      <c r="H72" s="11">
        <v>152.55000000000001</v>
      </c>
      <c r="I72" s="576">
        <f>F72*1.2</f>
        <v>183.06</v>
      </c>
      <c r="J72" s="576">
        <f>I72*0.2+I72</f>
        <v>219.672</v>
      </c>
      <c r="K72" s="167">
        <f>H72/H72-1</f>
        <v>0</v>
      </c>
      <c r="L72" s="220" t="s">
        <v>150</v>
      </c>
    </row>
    <row r="73" spans="1:12" hidden="1" x14ac:dyDescent="0.25">
      <c r="A73" s="76"/>
      <c r="B73" s="572"/>
      <c r="C73" s="230" t="s">
        <v>157</v>
      </c>
      <c r="D73" s="1" t="s">
        <v>454</v>
      </c>
      <c r="E73" s="11" t="s">
        <v>149</v>
      </c>
      <c r="F73" s="11">
        <v>278.60000000000002</v>
      </c>
      <c r="G73" s="11">
        <v>278.60000000000002</v>
      </c>
      <c r="H73" s="11">
        <v>278.60000000000002</v>
      </c>
      <c r="I73" s="578"/>
      <c r="J73" s="578"/>
      <c r="K73" s="167">
        <f>H73/H72-1</f>
        <v>0.82628646345460499</v>
      </c>
      <c r="L73" s="220" t="s">
        <v>151</v>
      </c>
    </row>
    <row r="74" spans="1:12" x14ac:dyDescent="0.25">
      <c r="A74" s="95">
        <v>2</v>
      </c>
      <c r="B74" s="90" t="s">
        <v>75</v>
      </c>
      <c r="C74" s="229"/>
      <c r="D74" s="58"/>
      <c r="E74" s="218"/>
      <c r="F74" s="218"/>
      <c r="G74" s="219"/>
      <c r="H74" s="218"/>
      <c r="I74" s="409"/>
      <c r="J74" s="224"/>
      <c r="K74" s="163"/>
      <c r="L74" s="218"/>
    </row>
    <row r="75" spans="1:12" x14ac:dyDescent="0.25">
      <c r="A75" s="76"/>
      <c r="B75" s="571" t="s">
        <v>4</v>
      </c>
      <c r="C75" s="230" t="s">
        <v>157</v>
      </c>
      <c r="D75" s="1" t="s">
        <v>454</v>
      </c>
      <c r="E75" s="11" t="s">
        <v>149</v>
      </c>
      <c r="F75" s="11">
        <v>17.46</v>
      </c>
      <c r="G75" s="11">
        <v>17.46</v>
      </c>
      <c r="H75" s="11">
        <v>17.46</v>
      </c>
      <c r="I75" s="467">
        <f>F75*1.2</f>
        <v>20.952000000000002</v>
      </c>
      <c r="J75" s="574">
        <f>I75*0.2+I75</f>
        <v>25.142400000000002</v>
      </c>
      <c r="K75" s="440">
        <f>H75/H75-1</f>
        <v>0</v>
      </c>
      <c r="L75" s="466" t="s">
        <v>150</v>
      </c>
    </row>
    <row r="76" spans="1:12" hidden="1" x14ac:dyDescent="0.25">
      <c r="A76" s="76"/>
      <c r="B76" s="572"/>
      <c r="C76" s="230"/>
      <c r="D76" s="1"/>
      <c r="E76" s="11"/>
      <c r="F76" s="11"/>
      <c r="G76" s="216"/>
      <c r="H76" s="11"/>
      <c r="I76" s="467"/>
      <c r="J76" s="575"/>
      <c r="K76" s="440"/>
      <c r="L76" s="446"/>
    </row>
    <row r="77" spans="1:12" x14ac:dyDescent="0.25">
      <c r="A77" s="76"/>
      <c r="B77" s="571" t="s">
        <v>5</v>
      </c>
      <c r="C77" s="230" t="s">
        <v>152</v>
      </c>
      <c r="D77" s="1" t="s">
        <v>462</v>
      </c>
      <c r="E77" s="11" t="s">
        <v>212</v>
      </c>
      <c r="F77" s="11">
        <v>38.549999999999997</v>
      </c>
      <c r="G77" s="11">
        <v>38.549999999999997</v>
      </c>
      <c r="H77" s="11">
        <v>38.549999999999997</v>
      </c>
      <c r="I77" s="576">
        <f>F77*1.2</f>
        <v>46.26</v>
      </c>
      <c r="J77" s="576">
        <f>I77*0.2+I77</f>
        <v>55.512</v>
      </c>
      <c r="K77" s="167">
        <f>H77/H77-1</f>
        <v>0</v>
      </c>
      <c r="L77" s="220" t="s">
        <v>150</v>
      </c>
    </row>
    <row r="78" spans="1:12" hidden="1" x14ac:dyDescent="0.25">
      <c r="A78" s="76"/>
      <c r="B78" s="573"/>
      <c r="C78" s="230" t="s">
        <v>145</v>
      </c>
      <c r="D78" s="1" t="s">
        <v>463</v>
      </c>
      <c r="E78" s="11" t="s">
        <v>149</v>
      </c>
      <c r="F78" s="11">
        <v>50.73</v>
      </c>
      <c r="G78" s="11">
        <v>50.73</v>
      </c>
      <c r="H78" s="11">
        <v>50.73</v>
      </c>
      <c r="I78" s="577"/>
      <c r="J78" s="577"/>
      <c r="K78" s="167">
        <f>H78/H77-1</f>
        <v>0.3159533073929961</v>
      </c>
      <c r="L78" s="220" t="s">
        <v>151</v>
      </c>
    </row>
    <row r="79" spans="1:12" hidden="1" x14ac:dyDescent="0.25">
      <c r="A79" s="76"/>
      <c r="B79" s="193"/>
      <c r="C79" s="230" t="s">
        <v>157</v>
      </c>
      <c r="D79" s="1" t="s">
        <v>454</v>
      </c>
      <c r="E79" s="11" t="s">
        <v>149</v>
      </c>
      <c r="F79" s="11">
        <v>59.35</v>
      </c>
      <c r="G79" s="11">
        <v>59.35</v>
      </c>
      <c r="H79" s="11">
        <v>59.35</v>
      </c>
      <c r="I79" s="578"/>
      <c r="J79" s="578"/>
      <c r="K79" s="167">
        <f>H79/H77-1</f>
        <v>0.53955901426718555</v>
      </c>
      <c r="L79" s="220" t="s">
        <v>151</v>
      </c>
    </row>
    <row r="80" spans="1:12" x14ac:dyDescent="0.25">
      <c r="A80" s="76"/>
      <c r="B80" s="571" t="s">
        <v>6</v>
      </c>
      <c r="C80" s="230" t="s">
        <v>145</v>
      </c>
      <c r="D80" s="1" t="s">
        <v>463</v>
      </c>
      <c r="E80" s="11" t="s">
        <v>149</v>
      </c>
      <c r="F80" s="11">
        <v>119.47</v>
      </c>
      <c r="G80" s="11">
        <v>119.47</v>
      </c>
      <c r="H80" s="11">
        <v>119.47</v>
      </c>
      <c r="I80" s="467">
        <f>F80*1.2</f>
        <v>143.364</v>
      </c>
      <c r="J80" s="574">
        <f>I80*0.2+I80</f>
        <v>172.0368</v>
      </c>
      <c r="K80" s="440">
        <f>H80/H80-1</f>
        <v>0</v>
      </c>
      <c r="L80" s="466" t="s">
        <v>150</v>
      </c>
    </row>
    <row r="81" spans="1:12" hidden="1" x14ac:dyDescent="0.25">
      <c r="A81" s="76"/>
      <c r="B81" s="572"/>
      <c r="C81" s="230"/>
      <c r="D81" s="1"/>
      <c r="E81" s="11"/>
      <c r="F81" s="11"/>
      <c r="G81" s="216"/>
      <c r="H81" s="11"/>
      <c r="I81" s="467"/>
      <c r="J81" s="575"/>
      <c r="K81" s="440"/>
      <c r="L81" s="446"/>
    </row>
    <row r="82" spans="1:12" x14ac:dyDescent="0.25">
      <c r="A82" s="76"/>
      <c r="B82" s="571" t="s">
        <v>7</v>
      </c>
      <c r="C82" s="230" t="s">
        <v>152</v>
      </c>
      <c r="D82" s="1" t="s">
        <v>462</v>
      </c>
      <c r="E82" s="11" t="s">
        <v>212</v>
      </c>
      <c r="F82" s="11">
        <v>177.05</v>
      </c>
      <c r="G82" s="11">
        <v>177.05</v>
      </c>
      <c r="H82" s="11">
        <v>177.05</v>
      </c>
      <c r="I82" s="576">
        <f>F82*1.2</f>
        <v>212.46</v>
      </c>
      <c r="J82" s="576">
        <f>I82*0.2+I82</f>
        <v>254.952</v>
      </c>
      <c r="K82" s="167">
        <f>H82/H82-1</f>
        <v>0</v>
      </c>
      <c r="L82" s="220" t="s">
        <v>150</v>
      </c>
    </row>
    <row r="83" spans="1:12" hidden="1" x14ac:dyDescent="0.25">
      <c r="A83" s="76"/>
      <c r="B83" s="572"/>
      <c r="C83" s="230" t="s">
        <v>157</v>
      </c>
      <c r="D83" s="1" t="s">
        <v>454</v>
      </c>
      <c r="E83" s="11" t="s">
        <v>149</v>
      </c>
      <c r="F83" s="11">
        <v>278.60000000000002</v>
      </c>
      <c r="G83" s="11">
        <v>278.60000000000002</v>
      </c>
      <c r="H83" s="11">
        <v>278.60000000000002</v>
      </c>
      <c r="I83" s="578"/>
      <c r="J83" s="578"/>
      <c r="K83" s="167">
        <f>H83/H82-1</f>
        <v>0.57356678904264324</v>
      </c>
      <c r="L83" s="220" t="s">
        <v>151</v>
      </c>
    </row>
    <row r="84" spans="1:12" x14ac:dyDescent="0.25">
      <c r="A84" s="95">
        <v>3</v>
      </c>
      <c r="B84" s="90" t="s">
        <v>76</v>
      </c>
      <c r="C84" s="229"/>
      <c r="D84" s="58"/>
      <c r="E84" s="218"/>
      <c r="F84" s="218"/>
      <c r="G84" s="219"/>
      <c r="H84" s="218"/>
      <c r="I84" s="409"/>
      <c r="J84" s="224"/>
      <c r="K84" s="163"/>
      <c r="L84" s="218"/>
    </row>
    <row r="85" spans="1:12" x14ac:dyDescent="0.25">
      <c r="A85" s="76"/>
      <c r="B85" s="571" t="s">
        <v>4</v>
      </c>
      <c r="C85" s="230" t="s">
        <v>157</v>
      </c>
      <c r="D85" s="1" t="s">
        <v>454</v>
      </c>
      <c r="E85" s="11" t="s">
        <v>149</v>
      </c>
      <c r="F85" s="11">
        <v>17.46</v>
      </c>
      <c r="G85" s="11">
        <v>17.46</v>
      </c>
      <c r="H85" s="11">
        <v>17.46</v>
      </c>
      <c r="I85" s="467">
        <f>F85*1.2</f>
        <v>20.952000000000002</v>
      </c>
      <c r="J85" s="574">
        <f>I85*0.2+I85</f>
        <v>25.142400000000002</v>
      </c>
      <c r="K85" s="440">
        <f>H85/H85-1</f>
        <v>0</v>
      </c>
      <c r="L85" s="466" t="s">
        <v>150</v>
      </c>
    </row>
    <row r="86" spans="1:12" hidden="1" x14ac:dyDescent="0.25">
      <c r="A86" s="76"/>
      <c r="B86" s="572"/>
      <c r="C86" s="230"/>
      <c r="D86" s="1"/>
      <c r="E86" s="11"/>
      <c r="F86" s="11"/>
      <c r="G86" s="216"/>
      <c r="H86" s="11"/>
      <c r="I86" s="467"/>
      <c r="J86" s="575"/>
      <c r="K86" s="440"/>
      <c r="L86" s="446"/>
    </row>
    <row r="87" spans="1:12" x14ac:dyDescent="0.25">
      <c r="A87" s="76"/>
      <c r="B87" s="571" t="s">
        <v>5</v>
      </c>
      <c r="C87" s="230" t="s">
        <v>152</v>
      </c>
      <c r="D87" s="1" t="s">
        <v>462</v>
      </c>
      <c r="E87" s="11" t="s">
        <v>212</v>
      </c>
      <c r="F87" s="11">
        <v>38.549999999999997</v>
      </c>
      <c r="G87" s="11">
        <v>38.549999999999997</v>
      </c>
      <c r="H87" s="11">
        <v>38.549999999999997</v>
      </c>
      <c r="I87" s="576">
        <f>F87*1.2</f>
        <v>46.26</v>
      </c>
      <c r="J87" s="576">
        <f>I87*0.2+I87</f>
        <v>55.512</v>
      </c>
      <c r="K87" s="167">
        <f>H87/H87-1</f>
        <v>0</v>
      </c>
      <c r="L87" s="220" t="s">
        <v>150</v>
      </c>
    </row>
    <row r="88" spans="1:12" hidden="1" x14ac:dyDescent="0.25">
      <c r="A88" s="76"/>
      <c r="B88" s="573"/>
      <c r="C88" s="230" t="s">
        <v>145</v>
      </c>
      <c r="D88" s="1" t="s">
        <v>464</v>
      </c>
      <c r="E88" s="11" t="s">
        <v>149</v>
      </c>
      <c r="F88" s="11">
        <v>50.73</v>
      </c>
      <c r="G88" s="11">
        <v>50.73</v>
      </c>
      <c r="H88" s="11">
        <v>50.73</v>
      </c>
      <c r="I88" s="577"/>
      <c r="J88" s="577"/>
      <c r="K88" s="167">
        <f>H88/H87-1</f>
        <v>0.3159533073929961</v>
      </c>
      <c r="L88" s="220" t="s">
        <v>151</v>
      </c>
    </row>
    <row r="89" spans="1:12" hidden="1" x14ac:dyDescent="0.25">
      <c r="A89" s="76"/>
      <c r="B89" s="193"/>
      <c r="C89" s="230" t="s">
        <v>157</v>
      </c>
      <c r="D89" s="1" t="s">
        <v>454</v>
      </c>
      <c r="E89" s="11" t="s">
        <v>149</v>
      </c>
      <c r="F89" s="11">
        <v>59.35</v>
      </c>
      <c r="G89" s="11">
        <v>59.35</v>
      </c>
      <c r="H89" s="11">
        <v>59.35</v>
      </c>
      <c r="I89" s="578"/>
      <c r="J89" s="578"/>
      <c r="K89" s="167">
        <f>H89/H87-1</f>
        <v>0.53955901426718555</v>
      </c>
      <c r="L89" s="220" t="s">
        <v>151</v>
      </c>
    </row>
    <row r="90" spans="1:12" x14ac:dyDescent="0.25">
      <c r="A90" s="76"/>
      <c r="B90" s="571" t="s">
        <v>6</v>
      </c>
      <c r="C90" s="230" t="s">
        <v>145</v>
      </c>
      <c r="D90" s="1" t="s">
        <v>464</v>
      </c>
      <c r="E90" s="11" t="s">
        <v>149</v>
      </c>
      <c r="F90" s="11">
        <v>119.47</v>
      </c>
      <c r="G90" s="11">
        <v>119.47</v>
      </c>
      <c r="H90" s="11">
        <v>119.47</v>
      </c>
      <c r="I90" s="467">
        <f>F90*1.2</f>
        <v>143.364</v>
      </c>
      <c r="J90" s="574">
        <f>I90*0.2+I90</f>
        <v>172.0368</v>
      </c>
      <c r="K90" s="440">
        <f>H90/H90-1</f>
        <v>0</v>
      </c>
      <c r="L90" s="466" t="s">
        <v>150</v>
      </c>
    </row>
    <row r="91" spans="1:12" hidden="1" x14ac:dyDescent="0.25">
      <c r="A91" s="76"/>
      <c r="B91" s="572"/>
      <c r="C91" s="230"/>
      <c r="D91" s="1"/>
      <c r="E91" s="11"/>
      <c r="F91" s="11"/>
      <c r="G91" s="216"/>
      <c r="H91" s="11"/>
      <c r="I91" s="467"/>
      <c r="J91" s="575"/>
      <c r="K91" s="440"/>
      <c r="L91" s="446"/>
    </row>
    <row r="92" spans="1:12" x14ac:dyDescent="0.25">
      <c r="A92" s="76"/>
      <c r="B92" s="571" t="s">
        <v>7</v>
      </c>
      <c r="C92" s="230" t="s">
        <v>152</v>
      </c>
      <c r="D92" s="1" t="s">
        <v>462</v>
      </c>
      <c r="E92" s="11" t="s">
        <v>212</v>
      </c>
      <c r="F92" s="11">
        <v>177.05</v>
      </c>
      <c r="G92" s="11">
        <v>177.05</v>
      </c>
      <c r="H92" s="11">
        <v>177.05</v>
      </c>
      <c r="I92" s="576">
        <f>F92*1.2</f>
        <v>212.46</v>
      </c>
      <c r="J92" s="576">
        <f>I92*0.2+I92</f>
        <v>254.952</v>
      </c>
      <c r="K92" s="167">
        <f>H92/H92-1</f>
        <v>0</v>
      </c>
      <c r="L92" s="220" t="s">
        <v>150</v>
      </c>
    </row>
    <row r="93" spans="1:12" hidden="1" x14ac:dyDescent="0.25">
      <c r="A93" s="76"/>
      <c r="B93" s="572"/>
      <c r="C93" s="230" t="s">
        <v>157</v>
      </c>
      <c r="D93" s="1" t="s">
        <v>454</v>
      </c>
      <c r="E93" s="11" t="s">
        <v>149</v>
      </c>
      <c r="F93" s="11">
        <v>278.60000000000002</v>
      </c>
      <c r="G93" s="11">
        <v>278.60000000000002</v>
      </c>
      <c r="H93" s="11">
        <v>278.60000000000002</v>
      </c>
      <c r="I93" s="578"/>
      <c r="J93" s="578"/>
      <c r="K93" s="167">
        <f>H93/H92-1</f>
        <v>0.57356678904264324</v>
      </c>
      <c r="L93" s="220" t="s">
        <v>151</v>
      </c>
    </row>
    <row r="94" spans="1:12" x14ac:dyDescent="0.25">
      <c r="A94" s="95">
        <v>4</v>
      </c>
      <c r="B94" s="90" t="s">
        <v>77</v>
      </c>
      <c r="C94" s="229"/>
      <c r="D94" s="58"/>
      <c r="E94" s="218"/>
      <c r="F94" s="218"/>
      <c r="G94" s="219"/>
      <c r="H94" s="218"/>
      <c r="I94" s="409"/>
      <c r="J94" s="224"/>
      <c r="K94" s="163"/>
      <c r="L94" s="218"/>
    </row>
    <row r="95" spans="1:12" x14ac:dyDescent="0.25">
      <c r="A95" s="76"/>
      <c r="B95" s="571" t="s">
        <v>4</v>
      </c>
      <c r="C95" s="230" t="s">
        <v>157</v>
      </c>
      <c r="D95" s="1" t="s">
        <v>465</v>
      </c>
      <c r="E95" s="11" t="s">
        <v>149</v>
      </c>
      <c r="F95" s="11">
        <v>15.6</v>
      </c>
      <c r="G95" s="11">
        <v>15.6</v>
      </c>
      <c r="H95" s="11">
        <v>15.6</v>
      </c>
      <c r="I95" s="467">
        <f>F95*1.2</f>
        <v>18.72</v>
      </c>
      <c r="J95" s="574">
        <f>I95*0.2+I95</f>
        <v>22.463999999999999</v>
      </c>
      <c r="K95" s="440">
        <f>H95/H95-1</f>
        <v>0</v>
      </c>
      <c r="L95" s="466" t="s">
        <v>150</v>
      </c>
    </row>
    <row r="96" spans="1:12" hidden="1" x14ac:dyDescent="0.25">
      <c r="A96" s="76"/>
      <c r="B96" s="572"/>
      <c r="C96" s="230"/>
      <c r="D96" s="1"/>
      <c r="E96" s="11"/>
      <c r="F96" s="11"/>
      <c r="G96" s="216"/>
      <c r="H96" s="11"/>
      <c r="I96" s="467"/>
      <c r="J96" s="575"/>
      <c r="K96" s="440"/>
      <c r="L96" s="446"/>
    </row>
    <row r="97" spans="1:12" x14ac:dyDescent="0.25">
      <c r="A97" s="76"/>
      <c r="B97" s="571" t="s">
        <v>5</v>
      </c>
      <c r="C97" s="230" t="s">
        <v>145</v>
      </c>
      <c r="D97" s="1" t="s">
        <v>459</v>
      </c>
      <c r="E97" s="11" t="s">
        <v>149</v>
      </c>
      <c r="F97" s="11">
        <v>36.83</v>
      </c>
      <c r="G97" s="11">
        <v>36.83</v>
      </c>
      <c r="H97" s="11">
        <v>36.83</v>
      </c>
      <c r="I97" s="576">
        <f>F97*1.2</f>
        <v>44.195999999999998</v>
      </c>
      <c r="J97" s="576">
        <f>I97*0.2+I97</f>
        <v>53.035199999999996</v>
      </c>
      <c r="K97" s="167">
        <f>H97/H97-1</f>
        <v>0</v>
      </c>
      <c r="L97" s="220" t="s">
        <v>150</v>
      </c>
    </row>
    <row r="98" spans="1:12" x14ac:dyDescent="0.25">
      <c r="A98" s="76"/>
      <c r="B98" s="573"/>
      <c r="C98" s="230" t="s">
        <v>152</v>
      </c>
      <c r="D98" s="1" t="s">
        <v>462</v>
      </c>
      <c r="E98" s="11"/>
      <c r="F98" s="11">
        <v>38.549999999999997</v>
      </c>
      <c r="G98" s="11">
        <v>38.549999999999997</v>
      </c>
      <c r="H98" s="11">
        <v>38.549999999999997</v>
      </c>
      <c r="I98" s="577"/>
      <c r="J98" s="577"/>
      <c r="K98" s="167">
        <f>H98/H97-1</f>
        <v>4.6701058919359273E-2</v>
      </c>
      <c r="L98" s="220" t="s">
        <v>155</v>
      </c>
    </row>
    <row r="99" spans="1:12" hidden="1" x14ac:dyDescent="0.25">
      <c r="A99" s="76"/>
      <c r="B99" s="193"/>
      <c r="C99" s="230" t="s">
        <v>157</v>
      </c>
      <c r="D99" s="1" t="s">
        <v>465</v>
      </c>
      <c r="E99" s="11" t="s">
        <v>149</v>
      </c>
      <c r="F99" s="11">
        <v>51.89</v>
      </c>
      <c r="G99" s="11">
        <v>51.89</v>
      </c>
      <c r="H99" s="11">
        <v>51.89</v>
      </c>
      <c r="I99" s="578"/>
      <c r="J99" s="578"/>
      <c r="K99" s="167">
        <f>H99/H97-1</f>
        <v>0.40890578332880811</v>
      </c>
      <c r="L99" s="220" t="s">
        <v>151</v>
      </c>
    </row>
    <row r="100" spans="1:12" x14ac:dyDescent="0.25">
      <c r="A100" s="76"/>
      <c r="B100" s="571" t="s">
        <v>6</v>
      </c>
      <c r="C100" s="230" t="s">
        <v>145</v>
      </c>
      <c r="D100" s="1" t="s">
        <v>459</v>
      </c>
      <c r="E100" s="11" t="s">
        <v>149</v>
      </c>
      <c r="F100" s="11">
        <v>86.02</v>
      </c>
      <c r="G100" s="11">
        <v>86.02</v>
      </c>
      <c r="H100" s="11">
        <v>86.02</v>
      </c>
      <c r="I100" s="467">
        <f>F100*1.2</f>
        <v>103.22399999999999</v>
      </c>
      <c r="J100" s="574">
        <f>I100*0.2+I100</f>
        <v>123.86879999999999</v>
      </c>
      <c r="K100" s="440">
        <f>H100/H100-1</f>
        <v>0</v>
      </c>
      <c r="L100" s="466" t="s">
        <v>150</v>
      </c>
    </row>
    <row r="101" spans="1:12" hidden="1" x14ac:dyDescent="0.25">
      <c r="A101" s="76"/>
      <c r="B101" s="572"/>
      <c r="C101" s="230"/>
      <c r="D101" s="1"/>
      <c r="E101" s="11"/>
      <c r="F101" s="11"/>
      <c r="G101" s="216"/>
      <c r="H101" s="11"/>
      <c r="I101" s="467"/>
      <c r="J101" s="575"/>
      <c r="K101" s="440"/>
      <c r="L101" s="446"/>
    </row>
    <row r="102" spans="1:12" x14ac:dyDescent="0.25">
      <c r="A102" s="76"/>
      <c r="B102" s="571" t="s">
        <v>7</v>
      </c>
      <c r="C102" s="230" t="s">
        <v>152</v>
      </c>
      <c r="D102" s="1" t="s">
        <v>462</v>
      </c>
      <c r="E102" s="11"/>
      <c r="F102" s="11">
        <v>177.05</v>
      </c>
      <c r="G102" s="11">
        <v>177.05</v>
      </c>
      <c r="H102" s="11">
        <v>177.05</v>
      </c>
      <c r="I102" s="576">
        <f>F102*1.2</f>
        <v>212.46</v>
      </c>
      <c r="J102" s="576">
        <f>I102*0.2+I102</f>
        <v>254.952</v>
      </c>
      <c r="K102" s="167">
        <f>H102/H102-1</f>
        <v>0</v>
      </c>
      <c r="L102" s="220" t="s">
        <v>150</v>
      </c>
    </row>
    <row r="103" spans="1:12" hidden="1" x14ac:dyDescent="0.25">
      <c r="A103" s="76"/>
      <c r="B103" s="572"/>
      <c r="C103" s="230" t="s">
        <v>157</v>
      </c>
      <c r="D103" s="1" t="s">
        <v>465</v>
      </c>
      <c r="E103" s="11" t="s">
        <v>149</v>
      </c>
      <c r="F103" s="11">
        <v>245.25</v>
      </c>
      <c r="G103" s="11">
        <v>245.25</v>
      </c>
      <c r="H103" s="11">
        <v>245.25</v>
      </c>
      <c r="I103" s="578"/>
      <c r="J103" s="578"/>
      <c r="K103" s="167">
        <f>H103/H102-1</f>
        <v>0.38520192036147982</v>
      </c>
      <c r="L103" s="220" t="s">
        <v>151</v>
      </c>
    </row>
    <row r="104" spans="1:12" x14ac:dyDescent="0.25">
      <c r="A104" s="95">
        <v>5</v>
      </c>
      <c r="B104" s="90" t="s">
        <v>78</v>
      </c>
      <c r="C104" s="229"/>
      <c r="D104" s="58"/>
      <c r="E104" s="218"/>
      <c r="F104" s="218"/>
      <c r="G104" s="219"/>
      <c r="H104" s="218"/>
      <c r="I104" s="409"/>
      <c r="J104" s="224"/>
      <c r="K104" s="163"/>
      <c r="L104" s="218"/>
    </row>
    <row r="105" spans="1:12" x14ac:dyDescent="0.25">
      <c r="A105" s="76"/>
      <c r="B105" s="571" t="s">
        <v>4</v>
      </c>
      <c r="C105" s="230" t="s">
        <v>157</v>
      </c>
      <c r="D105" s="1" t="s">
        <v>465</v>
      </c>
      <c r="E105" s="11" t="s">
        <v>149</v>
      </c>
      <c r="F105" s="11">
        <v>15.6</v>
      </c>
      <c r="G105" s="11">
        <v>15.6</v>
      </c>
      <c r="H105" s="11">
        <v>15.6</v>
      </c>
      <c r="I105" s="467">
        <f>F105*1.2</f>
        <v>18.72</v>
      </c>
      <c r="J105" s="574">
        <f>I105*0.2+I105</f>
        <v>22.463999999999999</v>
      </c>
      <c r="K105" s="440">
        <f>H105/H105-1</f>
        <v>0</v>
      </c>
      <c r="L105" s="466" t="s">
        <v>150</v>
      </c>
    </row>
    <row r="106" spans="1:12" hidden="1" x14ac:dyDescent="0.25">
      <c r="A106" s="76"/>
      <c r="B106" s="572"/>
      <c r="C106" s="230"/>
      <c r="D106" s="1"/>
      <c r="E106" s="11"/>
      <c r="F106" s="11"/>
      <c r="G106" s="216"/>
      <c r="H106" s="11"/>
      <c r="I106" s="467"/>
      <c r="J106" s="575"/>
      <c r="K106" s="440"/>
      <c r="L106" s="446"/>
    </row>
    <row r="107" spans="1:12" x14ac:dyDescent="0.25">
      <c r="A107" s="76"/>
      <c r="B107" s="571" t="s">
        <v>5</v>
      </c>
      <c r="C107" s="230" t="s">
        <v>152</v>
      </c>
      <c r="D107" s="1" t="s">
        <v>462</v>
      </c>
      <c r="E107" s="11" t="s">
        <v>212</v>
      </c>
      <c r="F107" s="11">
        <v>38.549999999999997</v>
      </c>
      <c r="G107" s="11">
        <v>38.549999999999997</v>
      </c>
      <c r="H107" s="11">
        <v>38.549999999999997</v>
      </c>
      <c r="I107" s="576">
        <f>F107*1.2</f>
        <v>46.26</v>
      </c>
      <c r="J107" s="576">
        <f>I107*0.2+I107</f>
        <v>55.512</v>
      </c>
      <c r="K107" s="167">
        <f>H107/H107-1</f>
        <v>0</v>
      </c>
      <c r="L107" s="220" t="s">
        <v>150</v>
      </c>
    </row>
    <row r="108" spans="1:12" x14ac:dyDescent="0.25">
      <c r="A108" s="76"/>
      <c r="B108" s="573"/>
      <c r="C108" s="230" t="s">
        <v>145</v>
      </c>
      <c r="D108" s="1" t="s">
        <v>457</v>
      </c>
      <c r="E108" s="11" t="s">
        <v>149</v>
      </c>
      <c r="F108" s="11">
        <v>42.01</v>
      </c>
      <c r="G108" s="11">
        <v>42.01</v>
      </c>
      <c r="H108" s="11">
        <v>42.01</v>
      </c>
      <c r="I108" s="577"/>
      <c r="J108" s="577"/>
      <c r="K108" s="167">
        <f>H108/H107-1</f>
        <v>8.9753566796368478E-2</v>
      </c>
      <c r="L108" s="220" t="s">
        <v>155</v>
      </c>
    </row>
    <row r="109" spans="1:12" hidden="1" x14ac:dyDescent="0.25">
      <c r="A109" s="76"/>
      <c r="B109" s="193"/>
      <c r="C109" s="230" t="s">
        <v>157</v>
      </c>
      <c r="D109" s="1" t="s">
        <v>465</v>
      </c>
      <c r="E109" s="11" t="s">
        <v>149</v>
      </c>
      <c r="F109" s="11">
        <v>51.89</v>
      </c>
      <c r="G109" s="11">
        <v>51.89</v>
      </c>
      <c r="H109" s="11">
        <v>51.89</v>
      </c>
      <c r="I109" s="578"/>
      <c r="J109" s="578"/>
      <c r="K109" s="167">
        <f>H109/H107-1</f>
        <v>0.34604409857328156</v>
      </c>
      <c r="L109" s="220" t="s">
        <v>151</v>
      </c>
    </row>
    <row r="110" spans="1:12" x14ac:dyDescent="0.25">
      <c r="A110" s="76"/>
      <c r="B110" s="571" t="s">
        <v>6</v>
      </c>
      <c r="C110" s="230" t="s">
        <v>145</v>
      </c>
      <c r="D110" s="1" t="s">
        <v>457</v>
      </c>
      <c r="E110" s="11" t="s">
        <v>149</v>
      </c>
      <c r="F110" s="11">
        <v>97.67</v>
      </c>
      <c r="G110" s="11">
        <v>97.67</v>
      </c>
      <c r="H110" s="11">
        <v>97.67</v>
      </c>
      <c r="I110" s="467">
        <f>F110*1.2</f>
        <v>117.20399999999999</v>
      </c>
      <c r="J110" s="574">
        <f>I110*0.2+I110</f>
        <v>140.6448</v>
      </c>
      <c r="K110" s="440">
        <f>H110/H110-1</f>
        <v>0</v>
      </c>
      <c r="L110" s="466" t="s">
        <v>150</v>
      </c>
    </row>
    <row r="111" spans="1:12" hidden="1" x14ac:dyDescent="0.25">
      <c r="A111" s="76"/>
      <c r="B111" s="572"/>
      <c r="C111" s="230"/>
      <c r="D111" s="1"/>
      <c r="E111" s="11"/>
      <c r="F111" s="11"/>
      <c r="G111" s="216"/>
      <c r="H111" s="11"/>
      <c r="I111" s="467"/>
      <c r="J111" s="575"/>
      <c r="K111" s="440"/>
      <c r="L111" s="446"/>
    </row>
    <row r="112" spans="1:12" x14ac:dyDescent="0.25">
      <c r="A112" s="76"/>
      <c r="B112" s="571" t="s">
        <v>7</v>
      </c>
      <c r="C112" s="230" t="s">
        <v>152</v>
      </c>
      <c r="D112" s="1" t="s">
        <v>462</v>
      </c>
      <c r="E112" s="11" t="s">
        <v>212</v>
      </c>
      <c r="F112" s="11">
        <v>177.05</v>
      </c>
      <c r="G112" s="11">
        <v>177.05</v>
      </c>
      <c r="H112" s="11">
        <v>177.05</v>
      </c>
      <c r="I112" s="576">
        <f>F112*1.2</f>
        <v>212.46</v>
      </c>
      <c r="J112" s="576">
        <f>I112*0.2+I112</f>
        <v>254.952</v>
      </c>
      <c r="K112" s="167">
        <f>H112/H112-1</f>
        <v>0</v>
      </c>
      <c r="L112" s="220" t="s">
        <v>150</v>
      </c>
    </row>
    <row r="113" spans="1:12" hidden="1" x14ac:dyDescent="0.25">
      <c r="A113" s="76"/>
      <c r="B113" s="572"/>
      <c r="C113" s="230" t="s">
        <v>157</v>
      </c>
      <c r="D113" s="1" t="s">
        <v>465</v>
      </c>
      <c r="E113" s="11" t="s">
        <v>149</v>
      </c>
      <c r="F113" s="11">
        <v>245.25</v>
      </c>
      <c r="G113" s="11">
        <v>245.25</v>
      </c>
      <c r="H113" s="11">
        <v>245.25</v>
      </c>
      <c r="I113" s="578"/>
      <c r="J113" s="578"/>
      <c r="K113" s="167">
        <f>H113/H112-1</f>
        <v>0.38520192036147982</v>
      </c>
      <c r="L113" s="220" t="s">
        <v>151</v>
      </c>
    </row>
    <row r="114" spans="1:12" x14ac:dyDescent="0.25">
      <c r="A114" s="9"/>
      <c r="B114" s="102"/>
      <c r="C114" s="231"/>
      <c r="D114" s="6"/>
      <c r="E114" s="12"/>
      <c r="F114" s="12"/>
      <c r="G114" s="217"/>
      <c r="H114" s="12"/>
      <c r="I114" s="410"/>
      <c r="J114" s="225"/>
      <c r="K114" s="169"/>
      <c r="L114" s="12"/>
    </row>
    <row r="115" spans="1:12" s="10" customFormat="1" ht="72" customHeight="1" x14ac:dyDescent="0.25">
      <c r="A115" s="214"/>
      <c r="B115" s="215" t="s">
        <v>466</v>
      </c>
      <c r="C115" s="228" t="s">
        <v>146</v>
      </c>
      <c r="D115" s="121" t="s">
        <v>310</v>
      </c>
      <c r="E115" s="160" t="s">
        <v>2</v>
      </c>
      <c r="F115" s="127" t="s">
        <v>3</v>
      </c>
      <c r="G115" s="127" t="s">
        <v>141</v>
      </c>
      <c r="H115" s="127" t="s">
        <v>142</v>
      </c>
      <c r="I115" s="355" t="s">
        <v>557</v>
      </c>
      <c r="J115" s="194" t="s">
        <v>140</v>
      </c>
      <c r="K115" s="192" t="s">
        <v>139</v>
      </c>
      <c r="L115" s="117" t="s">
        <v>143</v>
      </c>
    </row>
    <row r="116" spans="1:12" ht="13.5" customHeight="1" x14ac:dyDescent="0.25">
      <c r="A116" s="95">
        <v>1</v>
      </c>
      <c r="B116" s="90" t="s">
        <v>73</v>
      </c>
      <c r="C116" s="229"/>
      <c r="D116" s="58"/>
      <c r="E116" s="218"/>
      <c r="F116" s="218"/>
      <c r="G116" s="219" t="s">
        <v>8</v>
      </c>
      <c r="H116" s="218"/>
      <c r="I116" s="409"/>
      <c r="J116" s="224"/>
      <c r="K116" s="163"/>
      <c r="L116" s="218" t="s">
        <v>8</v>
      </c>
    </row>
    <row r="117" spans="1:12" ht="13.5" customHeight="1" x14ac:dyDescent="0.25">
      <c r="A117" s="76"/>
      <c r="B117" s="571" t="s">
        <v>4</v>
      </c>
      <c r="C117" s="230" t="s">
        <v>152</v>
      </c>
      <c r="D117" s="1" t="s">
        <v>448</v>
      </c>
      <c r="E117" s="11" t="s">
        <v>212</v>
      </c>
      <c r="F117" s="11">
        <v>10.9</v>
      </c>
      <c r="G117" s="11">
        <v>10.9</v>
      </c>
      <c r="H117" s="11">
        <v>10.9</v>
      </c>
      <c r="I117" s="576">
        <f>F117*1.2</f>
        <v>13.08</v>
      </c>
      <c r="J117" s="576">
        <f>I117*0.2+I117</f>
        <v>15.696</v>
      </c>
      <c r="K117" s="167">
        <f>H117/H117-1</f>
        <v>0</v>
      </c>
      <c r="L117" s="220" t="s">
        <v>150</v>
      </c>
    </row>
    <row r="118" spans="1:12" ht="13.5" hidden="1" customHeight="1" x14ac:dyDescent="0.25">
      <c r="A118" s="76"/>
      <c r="B118" s="572"/>
      <c r="C118" s="230" t="s">
        <v>157</v>
      </c>
      <c r="D118" s="1" t="s">
        <v>450</v>
      </c>
      <c r="E118" s="11" t="s">
        <v>149</v>
      </c>
      <c r="F118" s="11">
        <v>13.15</v>
      </c>
      <c r="G118" s="11">
        <v>13.15</v>
      </c>
      <c r="H118" s="11">
        <v>13.15</v>
      </c>
      <c r="I118" s="578"/>
      <c r="J118" s="578"/>
      <c r="K118" s="167">
        <f>H118/H117-1</f>
        <v>0.20642201834862384</v>
      </c>
      <c r="L118" s="220" t="s">
        <v>151</v>
      </c>
    </row>
    <row r="119" spans="1:12" ht="13.5" customHeight="1" x14ac:dyDescent="0.25">
      <c r="A119" s="76"/>
      <c r="B119" s="571" t="s">
        <v>5</v>
      </c>
      <c r="C119" s="230" t="s">
        <v>152</v>
      </c>
      <c r="D119" s="1" t="s">
        <v>448</v>
      </c>
      <c r="E119" s="11" t="s">
        <v>212</v>
      </c>
      <c r="F119" s="11">
        <v>32.700000000000003</v>
      </c>
      <c r="G119" s="11">
        <v>32.700000000000003</v>
      </c>
      <c r="H119" s="11">
        <v>32.700000000000003</v>
      </c>
      <c r="I119" s="576">
        <f>F119*1.2</f>
        <v>39.24</v>
      </c>
      <c r="J119" s="576">
        <f>I119*0.2+I119</f>
        <v>47.088000000000001</v>
      </c>
      <c r="K119" s="167">
        <f>H119/H119-1</f>
        <v>0</v>
      </c>
      <c r="L119" s="220" t="s">
        <v>150</v>
      </c>
    </row>
    <row r="120" spans="1:12" ht="13.5" customHeight="1" x14ac:dyDescent="0.25">
      <c r="A120" s="76"/>
      <c r="B120" s="573"/>
      <c r="C120" s="230" t="s">
        <v>208</v>
      </c>
      <c r="D120" s="1" t="s">
        <v>461</v>
      </c>
      <c r="E120" s="11" t="s">
        <v>149</v>
      </c>
      <c r="F120" s="11">
        <v>36.369999999999997</v>
      </c>
      <c r="G120" s="11">
        <v>36.369999999999997</v>
      </c>
      <c r="H120" s="11">
        <v>36.369999999999997</v>
      </c>
      <c r="I120" s="577"/>
      <c r="J120" s="577"/>
      <c r="K120" s="167">
        <f>H120/H119-1</f>
        <v>0.11223241590214039</v>
      </c>
      <c r="L120" s="220" t="s">
        <v>155</v>
      </c>
    </row>
    <row r="121" spans="1:12" ht="13.5" hidden="1" customHeight="1" x14ac:dyDescent="0.25">
      <c r="A121" s="76"/>
      <c r="B121" s="193"/>
      <c r="C121" s="230" t="s">
        <v>157</v>
      </c>
      <c r="D121" s="1" t="s">
        <v>450</v>
      </c>
      <c r="E121" s="11" t="s">
        <v>149</v>
      </c>
      <c r="F121" s="11">
        <v>40.81</v>
      </c>
      <c r="G121" s="11">
        <v>40.81</v>
      </c>
      <c r="H121" s="11">
        <v>40.81</v>
      </c>
      <c r="I121" s="578"/>
      <c r="J121" s="578"/>
      <c r="K121" s="167">
        <f>H121/H119-1</f>
        <v>0.2480122324159022</v>
      </c>
      <c r="L121" s="220" t="s">
        <v>151</v>
      </c>
    </row>
    <row r="122" spans="1:12" ht="13.5" customHeight="1" x14ac:dyDescent="0.25">
      <c r="A122" s="76"/>
      <c r="B122" s="571" t="s">
        <v>6</v>
      </c>
      <c r="C122" s="230" t="s">
        <v>208</v>
      </c>
      <c r="D122" s="1" t="s">
        <v>461</v>
      </c>
      <c r="E122" s="11" t="s">
        <v>149</v>
      </c>
      <c r="F122" s="11">
        <v>84.57</v>
      </c>
      <c r="G122" s="11">
        <v>84.57</v>
      </c>
      <c r="H122" s="11">
        <v>84.57</v>
      </c>
      <c r="I122" s="467">
        <f>F122*1.2</f>
        <v>101.48399999999999</v>
      </c>
      <c r="J122" s="574">
        <f>I122*0.2+I122</f>
        <v>121.7808</v>
      </c>
      <c r="K122" s="440">
        <f>H122/H122-1</f>
        <v>0</v>
      </c>
      <c r="L122" s="466" t="s">
        <v>150</v>
      </c>
    </row>
    <row r="123" spans="1:12" ht="13.5" hidden="1" customHeight="1" x14ac:dyDescent="0.25">
      <c r="A123" s="76"/>
      <c r="B123" s="572"/>
      <c r="C123" s="230"/>
      <c r="D123" s="1"/>
      <c r="E123" s="11"/>
      <c r="F123" s="11"/>
      <c r="G123" s="216"/>
      <c r="H123" s="11"/>
      <c r="I123" s="467"/>
      <c r="J123" s="575"/>
      <c r="K123" s="440"/>
      <c r="L123" s="446"/>
    </row>
    <row r="124" spans="1:12" ht="13.5" customHeight="1" x14ac:dyDescent="0.25">
      <c r="A124" s="76"/>
      <c r="B124" s="571" t="s">
        <v>7</v>
      </c>
      <c r="C124" s="230" t="s">
        <v>152</v>
      </c>
      <c r="D124" s="1" t="s">
        <v>448</v>
      </c>
      <c r="E124" s="11" t="s">
        <v>212</v>
      </c>
      <c r="F124" s="11">
        <v>152.55000000000001</v>
      </c>
      <c r="G124" s="11">
        <v>152.55000000000001</v>
      </c>
      <c r="H124" s="11">
        <v>152.55000000000001</v>
      </c>
      <c r="I124" s="576">
        <f>F124*1.2</f>
        <v>183.06</v>
      </c>
      <c r="J124" s="576">
        <f>I124*0.2+I124</f>
        <v>219.672</v>
      </c>
      <c r="K124" s="167">
        <f>H124/H124-1</f>
        <v>0</v>
      </c>
      <c r="L124" s="220" t="s">
        <v>150</v>
      </c>
    </row>
    <row r="125" spans="1:12" ht="13.5" hidden="1" customHeight="1" x14ac:dyDescent="0.25">
      <c r="A125" s="76"/>
      <c r="B125" s="572"/>
      <c r="C125" s="230" t="s">
        <v>157</v>
      </c>
      <c r="D125" s="1" t="s">
        <v>450</v>
      </c>
      <c r="E125" s="11" t="s">
        <v>149</v>
      </c>
      <c r="F125" s="11">
        <v>189.33</v>
      </c>
      <c r="G125" s="11">
        <v>189.33</v>
      </c>
      <c r="H125" s="11">
        <v>189.33</v>
      </c>
      <c r="I125" s="578"/>
      <c r="J125" s="578"/>
      <c r="K125" s="167">
        <f>H125/H124-1</f>
        <v>0.24110127826941996</v>
      </c>
      <c r="L125" s="220" t="s">
        <v>151</v>
      </c>
    </row>
    <row r="126" spans="1:12" ht="13.5" customHeight="1" x14ac:dyDescent="0.25">
      <c r="A126" s="95">
        <v>2</v>
      </c>
      <c r="B126" s="90" t="s">
        <v>74</v>
      </c>
      <c r="C126" s="229"/>
      <c r="D126" s="58"/>
      <c r="E126" s="218"/>
      <c r="F126" s="218"/>
      <c r="G126" s="219"/>
      <c r="H126" s="218"/>
      <c r="I126" s="409"/>
      <c r="J126" s="224"/>
      <c r="K126" s="163"/>
      <c r="L126" s="218"/>
    </row>
    <row r="127" spans="1:12" ht="13.5" customHeight="1" x14ac:dyDescent="0.25">
      <c r="A127" s="76"/>
      <c r="B127" s="571" t="s">
        <v>4</v>
      </c>
      <c r="C127" s="230" t="s">
        <v>152</v>
      </c>
      <c r="D127" s="1" t="s">
        <v>448</v>
      </c>
      <c r="E127" s="11" t="s">
        <v>212</v>
      </c>
      <c r="F127" s="11">
        <v>10.9</v>
      </c>
      <c r="G127" s="11">
        <v>10.9</v>
      </c>
      <c r="H127" s="11">
        <v>10.9</v>
      </c>
      <c r="I127" s="576">
        <f>F127*1.2</f>
        <v>13.08</v>
      </c>
      <c r="J127" s="576">
        <f>I127*0.2+I127</f>
        <v>15.696</v>
      </c>
      <c r="K127" s="167">
        <f>H127/H127-1</f>
        <v>0</v>
      </c>
      <c r="L127" s="220" t="s">
        <v>150</v>
      </c>
    </row>
    <row r="128" spans="1:12" ht="13.5" hidden="1" customHeight="1" x14ac:dyDescent="0.25">
      <c r="A128" s="76"/>
      <c r="B128" s="572"/>
      <c r="C128" s="230" t="s">
        <v>157</v>
      </c>
      <c r="D128" s="1" t="s">
        <v>467</v>
      </c>
      <c r="E128" s="11" t="s">
        <v>149</v>
      </c>
      <c r="F128" s="11">
        <v>14.03</v>
      </c>
      <c r="G128" s="11">
        <v>14.03</v>
      </c>
      <c r="H128" s="11">
        <v>14.03</v>
      </c>
      <c r="I128" s="578"/>
      <c r="J128" s="578"/>
      <c r="K128" s="167">
        <f>H128/H127-1</f>
        <v>0.28715596330275228</v>
      </c>
      <c r="L128" s="220" t="s">
        <v>151</v>
      </c>
    </row>
    <row r="129" spans="1:12" ht="13.5" customHeight="1" x14ac:dyDescent="0.25">
      <c r="A129" s="76"/>
      <c r="B129" s="571" t="s">
        <v>5</v>
      </c>
      <c r="C129" s="230" t="s">
        <v>152</v>
      </c>
      <c r="D129" s="1" t="s">
        <v>448</v>
      </c>
      <c r="E129" s="11" t="s">
        <v>212</v>
      </c>
      <c r="F129" s="11">
        <v>32.700000000000003</v>
      </c>
      <c r="G129" s="11">
        <v>32.700000000000003</v>
      </c>
      <c r="H129" s="11">
        <v>32.700000000000003</v>
      </c>
      <c r="I129" s="576">
        <f>F129*1.2</f>
        <v>39.24</v>
      </c>
      <c r="J129" s="576">
        <f>I129*0.2+I129</f>
        <v>47.088000000000001</v>
      </c>
      <c r="K129" s="167">
        <f>H129/H129-1</f>
        <v>0</v>
      </c>
      <c r="L129" s="220" t="s">
        <v>150</v>
      </c>
    </row>
    <row r="130" spans="1:12" ht="13.5" customHeight="1" x14ac:dyDescent="0.25">
      <c r="A130" s="76"/>
      <c r="B130" s="573"/>
      <c r="C130" s="230" t="s">
        <v>208</v>
      </c>
      <c r="D130" s="1" t="s">
        <v>453</v>
      </c>
      <c r="E130" s="11" t="s">
        <v>149</v>
      </c>
      <c r="F130" s="11">
        <v>33.35</v>
      </c>
      <c r="G130" s="11">
        <v>33.35</v>
      </c>
      <c r="H130" s="11">
        <v>33.35</v>
      </c>
      <c r="I130" s="577"/>
      <c r="J130" s="577"/>
      <c r="K130" s="167">
        <f>H130/H129-1</f>
        <v>1.9877675840978437E-2</v>
      </c>
      <c r="L130" s="220" t="s">
        <v>155</v>
      </c>
    </row>
    <row r="131" spans="1:12" ht="13.5" hidden="1" customHeight="1" x14ac:dyDescent="0.25">
      <c r="A131" s="76"/>
      <c r="B131" s="193"/>
      <c r="C131" s="230" t="s">
        <v>157</v>
      </c>
      <c r="D131" s="1" t="s">
        <v>467</v>
      </c>
      <c r="E131" s="11" t="s">
        <v>149</v>
      </c>
      <c r="F131" s="11">
        <v>47.77</v>
      </c>
      <c r="G131" s="11">
        <v>47.77</v>
      </c>
      <c r="H131" s="11">
        <v>47.77</v>
      </c>
      <c r="I131" s="578"/>
      <c r="J131" s="578"/>
      <c r="K131" s="167">
        <f>H131/H129-1</f>
        <v>0.46085626911314992</v>
      </c>
      <c r="L131" s="220" t="s">
        <v>151</v>
      </c>
    </row>
    <row r="132" spans="1:12" ht="13.5" customHeight="1" x14ac:dyDescent="0.25">
      <c r="A132" s="76"/>
      <c r="B132" s="571" t="s">
        <v>6</v>
      </c>
      <c r="C132" s="230" t="s">
        <v>208</v>
      </c>
      <c r="D132" s="1" t="s">
        <v>453</v>
      </c>
      <c r="E132" s="11" t="s">
        <v>149</v>
      </c>
      <c r="F132" s="11">
        <v>81.31</v>
      </c>
      <c r="G132" s="11">
        <v>81.31</v>
      </c>
      <c r="H132" s="11">
        <v>81.31</v>
      </c>
      <c r="I132" s="467">
        <f>F132*1.2</f>
        <v>97.572000000000003</v>
      </c>
      <c r="J132" s="574">
        <f>I132*0.2+I132</f>
        <v>117.0864</v>
      </c>
      <c r="K132" s="440">
        <f>H132/H132-1</f>
        <v>0</v>
      </c>
      <c r="L132" s="466" t="s">
        <v>150</v>
      </c>
    </row>
    <row r="133" spans="1:12" ht="13.5" hidden="1" customHeight="1" x14ac:dyDescent="0.25">
      <c r="A133" s="76"/>
      <c r="B133" s="572"/>
      <c r="C133" s="230"/>
      <c r="D133" s="1"/>
      <c r="E133" s="11"/>
      <c r="F133" s="11"/>
      <c r="G133" s="216"/>
      <c r="H133" s="11"/>
      <c r="I133" s="467"/>
      <c r="J133" s="575"/>
      <c r="K133" s="440"/>
      <c r="L133" s="446"/>
    </row>
    <row r="134" spans="1:12" ht="13.5" customHeight="1" x14ac:dyDescent="0.25">
      <c r="A134" s="76"/>
      <c r="B134" s="571" t="s">
        <v>7</v>
      </c>
      <c r="C134" s="230" t="s">
        <v>152</v>
      </c>
      <c r="D134" s="1" t="s">
        <v>448</v>
      </c>
      <c r="E134" s="11" t="s">
        <v>212</v>
      </c>
      <c r="F134" s="11">
        <v>152.55000000000001</v>
      </c>
      <c r="G134" s="11">
        <v>152.55000000000001</v>
      </c>
      <c r="H134" s="11">
        <v>152.55000000000001</v>
      </c>
      <c r="I134" s="576">
        <f>F134*1.2</f>
        <v>183.06</v>
      </c>
      <c r="J134" s="576">
        <f>I134*0.2+I134</f>
        <v>219.672</v>
      </c>
      <c r="K134" s="167">
        <f>H134/H134-1</f>
        <v>0</v>
      </c>
      <c r="L134" s="220" t="s">
        <v>150</v>
      </c>
    </row>
    <row r="135" spans="1:12" ht="13.5" hidden="1" customHeight="1" x14ac:dyDescent="0.25">
      <c r="A135" s="76"/>
      <c r="B135" s="572"/>
      <c r="C135" s="230" t="s">
        <v>157</v>
      </c>
      <c r="D135" s="1" t="s">
        <v>467</v>
      </c>
      <c r="E135" s="11" t="s">
        <v>149</v>
      </c>
      <c r="F135" s="11">
        <v>219.74</v>
      </c>
      <c r="G135" s="11">
        <v>219.74</v>
      </c>
      <c r="H135" s="11">
        <v>219.74</v>
      </c>
      <c r="I135" s="578"/>
      <c r="J135" s="578"/>
      <c r="K135" s="167">
        <f>H135/H134-1</f>
        <v>0.4404457554900032</v>
      </c>
      <c r="L135" s="220" t="s">
        <v>151</v>
      </c>
    </row>
    <row r="136" spans="1:12" ht="13.5" customHeight="1" x14ac:dyDescent="0.25">
      <c r="A136" s="95">
        <v>3</v>
      </c>
      <c r="B136" s="90" t="s">
        <v>75</v>
      </c>
      <c r="C136" s="229"/>
      <c r="D136" s="58"/>
      <c r="E136" s="218"/>
      <c r="F136" s="218"/>
      <c r="G136" s="219"/>
      <c r="H136" s="218"/>
      <c r="I136" s="409"/>
      <c r="J136" s="224"/>
      <c r="K136" s="163"/>
      <c r="L136" s="218"/>
    </row>
    <row r="137" spans="1:12" ht="13.5" customHeight="1" x14ac:dyDescent="0.25">
      <c r="A137" s="76"/>
      <c r="B137" s="571" t="s">
        <v>4</v>
      </c>
      <c r="C137" s="230" t="s">
        <v>157</v>
      </c>
      <c r="D137" s="1" t="s">
        <v>468</v>
      </c>
      <c r="E137" s="11" t="s">
        <v>149</v>
      </c>
      <c r="F137" s="11">
        <v>14.03</v>
      </c>
      <c r="G137" s="11">
        <v>14.03</v>
      </c>
      <c r="H137" s="11">
        <v>14.03</v>
      </c>
      <c r="I137" s="467">
        <f>F137*1.2</f>
        <v>16.835999999999999</v>
      </c>
      <c r="J137" s="574">
        <f>I137*0.2+I137</f>
        <v>20.203199999999999</v>
      </c>
      <c r="K137" s="440">
        <f>H137/H137-1</f>
        <v>0</v>
      </c>
      <c r="L137" s="466" t="s">
        <v>150</v>
      </c>
    </row>
    <row r="138" spans="1:12" ht="13.5" hidden="1" customHeight="1" x14ac:dyDescent="0.25">
      <c r="A138" s="76"/>
      <c r="B138" s="572"/>
      <c r="C138" s="230"/>
      <c r="D138" s="1"/>
      <c r="E138" s="11"/>
      <c r="F138" s="11"/>
      <c r="G138" s="216"/>
      <c r="H138" s="11"/>
      <c r="I138" s="467"/>
      <c r="J138" s="575"/>
      <c r="K138" s="440"/>
      <c r="L138" s="446"/>
    </row>
    <row r="139" spans="1:12" ht="13.5" customHeight="1" x14ac:dyDescent="0.25">
      <c r="A139" s="76"/>
      <c r="B139" s="571" t="s">
        <v>5</v>
      </c>
      <c r="C139" s="230" t="s">
        <v>152</v>
      </c>
      <c r="D139" s="1" t="s">
        <v>244</v>
      </c>
      <c r="E139" s="11" t="s">
        <v>212</v>
      </c>
      <c r="F139" s="11">
        <v>43.6</v>
      </c>
      <c r="G139" s="11">
        <v>43.6</v>
      </c>
      <c r="H139" s="11">
        <v>43.6</v>
      </c>
      <c r="I139" s="576">
        <f>F139*1.2</f>
        <v>52.32</v>
      </c>
      <c r="J139" s="576">
        <f>I139*0.2+I139</f>
        <v>62.783999999999999</v>
      </c>
      <c r="K139" s="167">
        <f>H139/H139-1</f>
        <v>0</v>
      </c>
      <c r="L139" s="220" t="s">
        <v>150</v>
      </c>
    </row>
    <row r="140" spans="1:12" ht="13.5" customHeight="1" x14ac:dyDescent="0.25">
      <c r="A140" s="76"/>
      <c r="B140" s="573"/>
      <c r="C140" s="230" t="s">
        <v>157</v>
      </c>
      <c r="D140" s="1" t="s">
        <v>468</v>
      </c>
      <c r="E140" s="11" t="s">
        <v>149</v>
      </c>
      <c r="F140" s="11">
        <v>47.77</v>
      </c>
      <c r="G140" s="11">
        <v>47.77</v>
      </c>
      <c r="H140" s="11">
        <v>47.77</v>
      </c>
      <c r="I140" s="577"/>
      <c r="J140" s="577"/>
      <c r="K140" s="167">
        <f>H140/H139-1</f>
        <v>9.5642201834862384E-2</v>
      </c>
      <c r="L140" s="220" t="s">
        <v>155</v>
      </c>
    </row>
    <row r="141" spans="1:12" ht="13.5" hidden="1" customHeight="1" x14ac:dyDescent="0.25">
      <c r="A141" s="76"/>
      <c r="B141" s="193"/>
      <c r="C141" s="230" t="s">
        <v>208</v>
      </c>
      <c r="D141" s="1" t="s">
        <v>469</v>
      </c>
      <c r="E141" s="11" t="s">
        <v>149</v>
      </c>
      <c r="F141" s="11">
        <v>57.34</v>
      </c>
      <c r="G141" s="11">
        <v>57.34</v>
      </c>
      <c r="H141" s="11">
        <v>57.34</v>
      </c>
      <c r="I141" s="578"/>
      <c r="J141" s="578"/>
      <c r="K141" s="167">
        <f>H141/H139-1</f>
        <v>0.31513761467889911</v>
      </c>
      <c r="L141" s="220" t="s">
        <v>151</v>
      </c>
    </row>
    <row r="142" spans="1:12" ht="13.5" customHeight="1" x14ac:dyDescent="0.25">
      <c r="A142" s="76"/>
      <c r="B142" s="584" t="s">
        <v>6</v>
      </c>
      <c r="C142" s="80" t="s">
        <v>208</v>
      </c>
      <c r="D142" s="53" t="s">
        <v>469</v>
      </c>
      <c r="E142" s="226" t="s">
        <v>149</v>
      </c>
      <c r="F142" s="11">
        <v>136.38999999999999</v>
      </c>
      <c r="G142" s="11">
        <v>136.38999999999999</v>
      </c>
      <c r="H142" s="11">
        <v>136.38999999999999</v>
      </c>
      <c r="I142" s="467">
        <f>F142*1.2</f>
        <v>163.66799999999998</v>
      </c>
      <c r="J142" s="574">
        <f>I142*0.2+I142</f>
        <v>196.40159999999997</v>
      </c>
      <c r="K142" s="440">
        <f>H142/H142-1</f>
        <v>0</v>
      </c>
      <c r="L142" s="466" t="s">
        <v>150</v>
      </c>
    </row>
    <row r="143" spans="1:12" ht="13.5" hidden="1" customHeight="1" x14ac:dyDescent="0.25">
      <c r="A143" s="76"/>
      <c r="B143" s="572"/>
      <c r="C143" s="232"/>
      <c r="D143" s="3"/>
      <c r="E143" s="11"/>
      <c r="F143" s="11"/>
      <c r="G143" s="216"/>
      <c r="H143" s="11"/>
      <c r="I143" s="467"/>
      <c r="J143" s="575"/>
      <c r="K143" s="440"/>
      <c r="L143" s="446"/>
    </row>
    <row r="144" spans="1:12" ht="13.5" customHeight="1" x14ac:dyDescent="0.25">
      <c r="A144" s="76"/>
      <c r="B144" s="571" t="s">
        <v>7</v>
      </c>
      <c r="C144" s="230" t="s">
        <v>152</v>
      </c>
      <c r="D144" s="1" t="s">
        <v>244</v>
      </c>
      <c r="E144" s="11" t="s">
        <v>212</v>
      </c>
      <c r="F144" s="11">
        <v>201.6</v>
      </c>
      <c r="G144" s="11">
        <v>201.6</v>
      </c>
      <c r="H144" s="11">
        <v>201.6</v>
      </c>
      <c r="I144" s="576">
        <f>F144*1.2</f>
        <v>241.92</v>
      </c>
      <c r="J144" s="576">
        <f>I144*0.2+I144</f>
        <v>290.30399999999997</v>
      </c>
      <c r="K144" s="167">
        <f>H144/H144-1</f>
        <v>0</v>
      </c>
      <c r="L144" s="220" t="s">
        <v>150</v>
      </c>
    </row>
    <row r="145" spans="1:12" ht="13.5" customHeight="1" x14ac:dyDescent="0.25">
      <c r="A145" s="76"/>
      <c r="B145" s="572"/>
      <c r="C145" s="230" t="s">
        <v>157</v>
      </c>
      <c r="D145" s="1" t="s">
        <v>468</v>
      </c>
      <c r="E145" s="11" t="s">
        <v>149</v>
      </c>
      <c r="F145" s="11">
        <v>219.74</v>
      </c>
      <c r="G145" s="11">
        <v>219.74</v>
      </c>
      <c r="H145" s="11">
        <v>219.74</v>
      </c>
      <c r="I145" s="578"/>
      <c r="J145" s="578"/>
      <c r="K145" s="167">
        <f>H145/H144-1</f>
        <v>8.9980158730158744E-2</v>
      </c>
      <c r="L145" s="220" t="s">
        <v>155</v>
      </c>
    </row>
    <row r="146" spans="1:12" ht="13.5" customHeight="1" x14ac:dyDescent="0.25">
      <c r="A146" s="95">
        <v>4</v>
      </c>
      <c r="B146" s="90" t="s">
        <v>76</v>
      </c>
      <c r="C146" s="229"/>
      <c r="D146" s="58"/>
      <c r="E146" s="218"/>
      <c r="F146" s="218"/>
      <c r="G146" s="219"/>
      <c r="H146" s="218"/>
      <c r="I146" s="409"/>
      <c r="J146" s="224"/>
      <c r="K146" s="163"/>
      <c r="L146" s="218"/>
    </row>
    <row r="147" spans="1:12" ht="13.5" customHeight="1" x14ac:dyDescent="0.25">
      <c r="A147" s="76"/>
      <c r="B147" s="571" t="s">
        <v>4</v>
      </c>
      <c r="C147" s="230" t="s">
        <v>157</v>
      </c>
      <c r="D147" s="1" t="s">
        <v>467</v>
      </c>
      <c r="E147" s="11" t="s">
        <v>149</v>
      </c>
      <c r="F147" s="11">
        <v>14.03</v>
      </c>
      <c r="G147" s="11">
        <v>14.03</v>
      </c>
      <c r="H147" s="11">
        <v>14.03</v>
      </c>
      <c r="I147" s="467">
        <f>F147*1.2</f>
        <v>16.835999999999999</v>
      </c>
      <c r="J147" s="574">
        <f>I147*0.2+I147</f>
        <v>20.203199999999999</v>
      </c>
      <c r="K147" s="440">
        <f>F147/F147-1</f>
        <v>0</v>
      </c>
      <c r="L147" s="466" t="s">
        <v>150</v>
      </c>
    </row>
    <row r="148" spans="1:12" ht="13.5" hidden="1" customHeight="1" x14ac:dyDescent="0.25">
      <c r="A148" s="76"/>
      <c r="B148" s="572"/>
      <c r="C148" s="230"/>
      <c r="D148" s="1"/>
      <c r="E148" s="11"/>
      <c r="F148" s="11"/>
      <c r="G148" s="216"/>
      <c r="H148" s="11"/>
      <c r="I148" s="467"/>
      <c r="J148" s="575"/>
      <c r="K148" s="440"/>
      <c r="L148" s="446"/>
    </row>
    <row r="149" spans="1:12" ht="13.5" customHeight="1" x14ac:dyDescent="0.25">
      <c r="A149" s="76"/>
      <c r="B149" s="571" t="s">
        <v>5</v>
      </c>
      <c r="C149" s="230" t="s">
        <v>152</v>
      </c>
      <c r="D149" s="1" t="s">
        <v>244</v>
      </c>
      <c r="E149" s="11" t="s">
        <v>212</v>
      </c>
      <c r="F149" s="11">
        <v>43.6</v>
      </c>
      <c r="G149" s="11">
        <v>43.6</v>
      </c>
      <c r="H149" s="11">
        <v>43.6</v>
      </c>
      <c r="I149" s="576">
        <f>F149*1.2</f>
        <v>52.32</v>
      </c>
      <c r="J149" s="576">
        <f>I149*0.2+I149</f>
        <v>62.783999999999999</v>
      </c>
      <c r="K149" s="167">
        <f>H149/H149-1</f>
        <v>0</v>
      </c>
      <c r="L149" s="220" t="s">
        <v>150</v>
      </c>
    </row>
    <row r="150" spans="1:12" ht="13.5" customHeight="1" x14ac:dyDescent="0.25">
      <c r="A150" s="76"/>
      <c r="B150" s="573"/>
      <c r="C150" s="230" t="s">
        <v>157</v>
      </c>
      <c r="D150" s="1" t="s">
        <v>467</v>
      </c>
      <c r="E150" s="11" t="s">
        <v>149</v>
      </c>
      <c r="F150" s="11">
        <v>47.77</v>
      </c>
      <c r="G150" s="11">
        <v>47.77</v>
      </c>
      <c r="H150" s="11">
        <v>47.77</v>
      </c>
      <c r="I150" s="577"/>
      <c r="J150" s="577"/>
      <c r="K150" s="167">
        <f>H150/H149-1</f>
        <v>9.5642201834862384E-2</v>
      </c>
      <c r="L150" s="220" t="s">
        <v>155</v>
      </c>
    </row>
    <row r="151" spans="1:12" ht="13.5" hidden="1" customHeight="1" x14ac:dyDescent="0.25">
      <c r="A151" s="76"/>
      <c r="B151" s="193"/>
      <c r="C151" s="230" t="s">
        <v>208</v>
      </c>
      <c r="D151" s="1" t="s">
        <v>470</v>
      </c>
      <c r="E151" s="11" t="s">
        <v>149</v>
      </c>
      <c r="F151" s="11">
        <v>57.34</v>
      </c>
      <c r="G151" s="11">
        <v>57.34</v>
      </c>
      <c r="H151" s="11">
        <v>57.34</v>
      </c>
      <c r="I151" s="578"/>
      <c r="J151" s="578"/>
      <c r="K151" s="167">
        <f>H151/H149-1</f>
        <v>0.31513761467889911</v>
      </c>
      <c r="L151" s="220" t="s">
        <v>151</v>
      </c>
    </row>
    <row r="152" spans="1:12" ht="13.5" customHeight="1" x14ac:dyDescent="0.25">
      <c r="A152" s="76"/>
      <c r="B152" s="584" t="s">
        <v>6</v>
      </c>
      <c r="C152" s="230" t="s">
        <v>208</v>
      </c>
      <c r="D152" s="1" t="s">
        <v>470</v>
      </c>
      <c r="E152" s="11" t="s">
        <v>149</v>
      </c>
      <c r="F152" s="11">
        <v>136.38999999999999</v>
      </c>
      <c r="G152" s="11">
        <v>136.38999999999999</v>
      </c>
      <c r="H152" s="11">
        <v>136.38999999999999</v>
      </c>
      <c r="I152" s="467">
        <f>F152*1.2</f>
        <v>163.66799999999998</v>
      </c>
      <c r="J152" s="574">
        <f>I152*0.2+I152</f>
        <v>196.40159999999997</v>
      </c>
      <c r="K152" s="440">
        <f>H152/H152-1</f>
        <v>0</v>
      </c>
      <c r="L152" s="466" t="s">
        <v>150</v>
      </c>
    </row>
    <row r="153" spans="1:12" ht="13.5" hidden="1" customHeight="1" x14ac:dyDescent="0.25">
      <c r="A153" s="76"/>
      <c r="B153" s="572"/>
      <c r="C153" s="230"/>
      <c r="D153" s="1"/>
      <c r="E153" s="11"/>
      <c r="F153" s="11"/>
      <c r="G153" s="216"/>
      <c r="H153" s="11"/>
      <c r="I153" s="467"/>
      <c r="J153" s="575"/>
      <c r="K153" s="440"/>
      <c r="L153" s="446"/>
    </row>
    <row r="154" spans="1:12" ht="13.5" customHeight="1" x14ac:dyDescent="0.25">
      <c r="A154" s="76"/>
      <c r="B154" s="571" t="s">
        <v>7</v>
      </c>
      <c r="C154" s="230" t="s">
        <v>152</v>
      </c>
      <c r="D154" s="1" t="s">
        <v>244</v>
      </c>
      <c r="E154" s="11" t="s">
        <v>212</v>
      </c>
      <c r="F154" s="11">
        <v>201.6</v>
      </c>
      <c r="G154" s="11">
        <v>201.6</v>
      </c>
      <c r="H154" s="11">
        <v>201.6</v>
      </c>
      <c r="I154" s="576">
        <f>F154*1.2</f>
        <v>241.92</v>
      </c>
      <c r="J154" s="576">
        <f>I154*0.2+I154</f>
        <v>290.30399999999997</v>
      </c>
      <c r="K154" s="167">
        <f>H154/H154-1</f>
        <v>0</v>
      </c>
      <c r="L154" s="220" t="s">
        <v>150</v>
      </c>
    </row>
    <row r="155" spans="1:12" ht="13.5" customHeight="1" x14ac:dyDescent="0.25">
      <c r="A155" s="76"/>
      <c r="B155" s="572"/>
      <c r="C155" s="230" t="s">
        <v>157</v>
      </c>
      <c r="D155" s="1" t="s">
        <v>467</v>
      </c>
      <c r="E155" s="11" t="s">
        <v>149</v>
      </c>
      <c r="F155" s="11">
        <v>219.74</v>
      </c>
      <c r="G155" s="11">
        <v>219.74</v>
      </c>
      <c r="H155" s="11">
        <v>219.74</v>
      </c>
      <c r="I155" s="578"/>
      <c r="J155" s="578"/>
      <c r="K155" s="167">
        <f>H155/H154-1</f>
        <v>8.9980158730158744E-2</v>
      </c>
      <c r="L155" s="220" t="s">
        <v>155</v>
      </c>
    </row>
    <row r="156" spans="1:12" ht="13.5" customHeight="1" x14ac:dyDescent="0.25">
      <c r="A156" s="95">
        <v>5</v>
      </c>
      <c r="B156" s="90" t="s">
        <v>79</v>
      </c>
      <c r="C156" s="229"/>
      <c r="D156" s="58"/>
      <c r="E156" s="218"/>
      <c r="F156" s="218"/>
      <c r="G156" s="219"/>
      <c r="H156" s="218"/>
      <c r="I156" s="409"/>
      <c r="J156" s="224"/>
      <c r="K156" s="163"/>
      <c r="L156" s="218"/>
    </row>
    <row r="157" spans="1:12" ht="13.5" customHeight="1" x14ac:dyDescent="0.25">
      <c r="A157" s="76"/>
      <c r="B157" s="571" t="s">
        <v>4</v>
      </c>
      <c r="C157" s="230" t="s">
        <v>157</v>
      </c>
      <c r="D157" s="1" t="s">
        <v>471</v>
      </c>
      <c r="E157" s="11" t="s">
        <v>149</v>
      </c>
      <c r="F157" s="11">
        <v>15.6</v>
      </c>
      <c r="G157" s="11">
        <v>15.6</v>
      </c>
      <c r="H157" s="11">
        <v>15.6</v>
      </c>
      <c r="I157" s="467">
        <f>F157*1.2</f>
        <v>18.72</v>
      </c>
      <c r="J157" s="574">
        <f>I157*0.2+I157</f>
        <v>22.463999999999999</v>
      </c>
      <c r="K157" s="440">
        <f>H157/H157-1</f>
        <v>0</v>
      </c>
      <c r="L157" s="466" t="s">
        <v>150</v>
      </c>
    </row>
    <row r="158" spans="1:12" ht="13.5" hidden="1" customHeight="1" x14ac:dyDescent="0.25">
      <c r="A158" s="76"/>
      <c r="B158" s="572"/>
      <c r="C158" s="230"/>
      <c r="D158" s="1"/>
      <c r="E158" s="11"/>
      <c r="F158" s="11"/>
      <c r="G158" s="216"/>
      <c r="H158" s="11"/>
      <c r="I158" s="467"/>
      <c r="J158" s="575"/>
      <c r="K158" s="440"/>
      <c r="L158" s="446"/>
    </row>
    <row r="159" spans="1:12" ht="13.5" customHeight="1" x14ac:dyDescent="0.25">
      <c r="A159" s="76"/>
      <c r="B159" s="571" t="s">
        <v>5</v>
      </c>
      <c r="C159" s="230" t="s">
        <v>208</v>
      </c>
      <c r="D159" s="1" t="s">
        <v>472</v>
      </c>
      <c r="E159" s="11" t="s">
        <v>149</v>
      </c>
      <c r="F159" s="11">
        <v>36.83</v>
      </c>
      <c r="G159" s="11">
        <v>36.83</v>
      </c>
      <c r="H159" s="11">
        <v>36.83</v>
      </c>
      <c r="I159" s="576">
        <f>F159*1.2</f>
        <v>44.195999999999998</v>
      </c>
      <c r="J159" s="576">
        <f>I159*0.2+I159</f>
        <v>53.035199999999996</v>
      </c>
      <c r="K159" s="167">
        <f>H159/H159-1</f>
        <v>0</v>
      </c>
      <c r="L159" s="220" t="s">
        <v>150</v>
      </c>
    </row>
    <row r="160" spans="1:12" ht="13.5" customHeight="1" x14ac:dyDescent="0.25">
      <c r="A160" s="76"/>
      <c r="B160" s="573"/>
      <c r="C160" s="230" t="s">
        <v>152</v>
      </c>
      <c r="D160" s="1" t="s">
        <v>244</v>
      </c>
      <c r="E160" s="11" t="s">
        <v>212</v>
      </c>
      <c r="F160" s="11">
        <v>43.6</v>
      </c>
      <c r="G160" s="11">
        <v>43.6</v>
      </c>
      <c r="H160" s="11">
        <v>43.6</v>
      </c>
      <c r="I160" s="577"/>
      <c r="J160" s="577"/>
      <c r="K160" s="167">
        <f>H160/H159-1</f>
        <v>0.1838175400488733</v>
      </c>
      <c r="L160" s="220" t="s">
        <v>155</v>
      </c>
    </row>
    <row r="161" spans="1:12" ht="13.5" hidden="1" customHeight="1" x14ac:dyDescent="0.25">
      <c r="A161" s="76"/>
      <c r="B161" s="193"/>
      <c r="C161" s="230" t="s">
        <v>157</v>
      </c>
      <c r="D161" s="1" t="s">
        <v>471</v>
      </c>
      <c r="E161" s="11" t="s">
        <v>149</v>
      </c>
      <c r="F161" s="11">
        <v>51.89</v>
      </c>
      <c r="G161" s="11">
        <v>51.89</v>
      </c>
      <c r="H161" s="11">
        <v>51.89</v>
      </c>
      <c r="I161" s="578"/>
      <c r="J161" s="578"/>
      <c r="K161" s="167">
        <f>H161/H159-1</f>
        <v>0.40890578332880811</v>
      </c>
      <c r="L161" s="220" t="s">
        <v>151</v>
      </c>
    </row>
    <row r="162" spans="1:12" ht="13.5" customHeight="1" x14ac:dyDescent="0.25">
      <c r="A162" s="76"/>
      <c r="B162" s="584" t="s">
        <v>6</v>
      </c>
      <c r="C162" s="230" t="s">
        <v>208</v>
      </c>
      <c r="D162" s="1" t="s">
        <v>472</v>
      </c>
      <c r="E162" s="11" t="s">
        <v>149</v>
      </c>
      <c r="F162" s="11">
        <v>86.02</v>
      </c>
      <c r="G162" s="11">
        <v>86.02</v>
      </c>
      <c r="H162" s="11">
        <v>86.02</v>
      </c>
      <c r="I162" s="467">
        <f>F162*1.2</f>
        <v>103.22399999999999</v>
      </c>
      <c r="J162" s="574">
        <f>I162*0.2+I162</f>
        <v>123.86879999999999</v>
      </c>
      <c r="K162" s="440">
        <f>H162/H162-1</f>
        <v>0</v>
      </c>
      <c r="L162" s="466" t="s">
        <v>150</v>
      </c>
    </row>
    <row r="163" spans="1:12" ht="13.5" hidden="1" customHeight="1" x14ac:dyDescent="0.25">
      <c r="A163" s="76"/>
      <c r="B163" s="572"/>
      <c r="C163" s="230"/>
      <c r="D163" s="1"/>
      <c r="E163" s="11"/>
      <c r="F163" s="11"/>
      <c r="G163" s="216"/>
      <c r="H163" s="11"/>
      <c r="I163" s="467"/>
      <c r="J163" s="575"/>
      <c r="K163" s="440"/>
      <c r="L163" s="446"/>
    </row>
    <row r="164" spans="1:12" ht="13.5" customHeight="1" x14ac:dyDescent="0.25">
      <c r="A164" s="76"/>
      <c r="B164" s="571" t="s">
        <v>7</v>
      </c>
      <c r="C164" s="230" t="s">
        <v>152</v>
      </c>
      <c r="D164" s="1" t="s">
        <v>244</v>
      </c>
      <c r="E164" s="11" t="s">
        <v>212</v>
      </c>
      <c r="F164" s="11">
        <v>201.6</v>
      </c>
      <c r="G164" s="11">
        <v>201.6</v>
      </c>
      <c r="H164" s="11">
        <v>201.6</v>
      </c>
      <c r="I164" s="585">
        <f>F164*1.2</f>
        <v>241.92</v>
      </c>
      <c r="J164" s="576">
        <f>I164*0.2+I164</f>
        <v>290.30399999999997</v>
      </c>
      <c r="K164" s="167">
        <f>H164/H164-1</f>
        <v>0</v>
      </c>
      <c r="L164" s="220" t="s">
        <v>150</v>
      </c>
    </row>
    <row r="165" spans="1:12" ht="13.5" hidden="1" customHeight="1" x14ac:dyDescent="0.25">
      <c r="A165" s="76"/>
      <c r="B165" s="572"/>
      <c r="C165" s="230" t="s">
        <v>157</v>
      </c>
      <c r="D165" s="1" t="s">
        <v>471</v>
      </c>
      <c r="E165" s="11" t="s">
        <v>149</v>
      </c>
      <c r="F165" s="11">
        <v>245.25</v>
      </c>
      <c r="G165" s="11">
        <v>245.25</v>
      </c>
      <c r="H165" s="11">
        <v>245.25</v>
      </c>
      <c r="I165" s="586"/>
      <c r="J165" s="578"/>
      <c r="K165" s="167">
        <f>H165/H164-1</f>
        <v>0.21651785714285721</v>
      </c>
      <c r="L165" s="220" t="s">
        <v>151</v>
      </c>
    </row>
    <row r="166" spans="1:12" ht="13.5" customHeight="1" x14ac:dyDescent="0.25">
      <c r="A166" s="95">
        <v>6</v>
      </c>
      <c r="B166" s="90" t="s">
        <v>78</v>
      </c>
      <c r="C166" s="229"/>
      <c r="D166" s="58"/>
      <c r="E166" s="218"/>
      <c r="F166" s="218"/>
      <c r="G166" s="219"/>
      <c r="H166" s="218"/>
      <c r="I166" s="409"/>
      <c r="J166" s="224"/>
      <c r="K166" s="163"/>
      <c r="L166" s="218"/>
    </row>
    <row r="167" spans="1:12" ht="13.5" customHeight="1" x14ac:dyDescent="0.25">
      <c r="A167" s="76"/>
      <c r="B167" s="571" t="s">
        <v>4</v>
      </c>
      <c r="C167" s="230" t="s">
        <v>157</v>
      </c>
      <c r="D167" s="1" t="s">
        <v>465</v>
      </c>
      <c r="E167" s="11" t="s">
        <v>149</v>
      </c>
      <c r="F167" s="11">
        <v>15.6</v>
      </c>
      <c r="G167" s="11">
        <v>15.6</v>
      </c>
      <c r="H167" s="11">
        <v>15.6</v>
      </c>
      <c r="I167" s="467">
        <f>F167*1.2</f>
        <v>18.72</v>
      </c>
      <c r="J167" s="574">
        <f>I167*0.2+I167</f>
        <v>22.463999999999999</v>
      </c>
      <c r="K167" s="440">
        <f>H167/H167-1</f>
        <v>0</v>
      </c>
      <c r="L167" s="466" t="s">
        <v>150</v>
      </c>
    </row>
    <row r="168" spans="1:12" ht="13.5" hidden="1" customHeight="1" x14ac:dyDescent="0.25">
      <c r="A168" s="76"/>
      <c r="B168" s="572"/>
      <c r="C168" s="230"/>
      <c r="D168" s="1"/>
      <c r="E168" s="11"/>
      <c r="F168" s="11"/>
      <c r="G168" s="216"/>
      <c r="H168" s="11"/>
      <c r="I168" s="467"/>
      <c r="J168" s="575"/>
      <c r="K168" s="440"/>
      <c r="L168" s="446"/>
    </row>
    <row r="169" spans="1:12" ht="13.5" customHeight="1" x14ac:dyDescent="0.25">
      <c r="A169" s="76"/>
      <c r="B169" s="571" t="s">
        <v>5</v>
      </c>
      <c r="C169" s="230" t="s">
        <v>208</v>
      </c>
      <c r="D169" s="1" t="s">
        <v>457</v>
      </c>
      <c r="E169" s="11" t="s">
        <v>149</v>
      </c>
      <c r="F169" s="11">
        <v>42.01</v>
      </c>
      <c r="G169" s="11">
        <v>42.01</v>
      </c>
      <c r="H169" s="11">
        <v>42.01</v>
      </c>
      <c r="I169" s="576">
        <f>F169*1.2</f>
        <v>50.411999999999999</v>
      </c>
      <c r="J169" s="576">
        <f>I169*0.2+I169</f>
        <v>60.494399999999999</v>
      </c>
      <c r="K169" s="167">
        <f>H169/H169-1</f>
        <v>0</v>
      </c>
      <c r="L169" s="220" t="s">
        <v>150</v>
      </c>
    </row>
    <row r="170" spans="1:12" ht="13.5" customHeight="1" x14ac:dyDescent="0.25">
      <c r="A170" s="76"/>
      <c r="B170" s="573"/>
      <c r="C170" s="230" t="s">
        <v>152</v>
      </c>
      <c r="D170" s="1" t="s">
        <v>244</v>
      </c>
      <c r="E170" s="11" t="s">
        <v>212</v>
      </c>
      <c r="F170" s="11">
        <v>43.6</v>
      </c>
      <c r="G170" s="11">
        <v>43.6</v>
      </c>
      <c r="H170" s="11">
        <v>43.6</v>
      </c>
      <c r="I170" s="577"/>
      <c r="J170" s="577"/>
      <c r="K170" s="167">
        <f>H170/H169-1</f>
        <v>3.7848131397286489E-2</v>
      </c>
      <c r="L170" s="220" t="s">
        <v>155</v>
      </c>
    </row>
    <row r="171" spans="1:12" ht="13.5" hidden="1" customHeight="1" x14ac:dyDescent="0.25">
      <c r="A171" s="76"/>
      <c r="B171" s="193"/>
      <c r="C171" s="230" t="s">
        <v>157</v>
      </c>
      <c r="D171" s="1" t="s">
        <v>465</v>
      </c>
      <c r="E171" s="11" t="s">
        <v>149</v>
      </c>
      <c r="F171" s="11">
        <v>51.89</v>
      </c>
      <c r="G171" s="11">
        <v>51.89</v>
      </c>
      <c r="H171" s="11">
        <v>51.89</v>
      </c>
      <c r="I171" s="578"/>
      <c r="J171" s="578"/>
      <c r="K171" s="167">
        <f>H171/H169-1</f>
        <v>0.23518209950011904</v>
      </c>
      <c r="L171" s="220" t="s">
        <v>151</v>
      </c>
    </row>
    <row r="172" spans="1:12" ht="13.5" customHeight="1" x14ac:dyDescent="0.25">
      <c r="A172" s="76"/>
      <c r="B172" s="584" t="s">
        <v>6</v>
      </c>
      <c r="C172" s="230" t="s">
        <v>208</v>
      </c>
      <c r="D172" s="1" t="s">
        <v>457</v>
      </c>
      <c r="E172" s="11" t="s">
        <v>149</v>
      </c>
      <c r="F172" s="11">
        <v>97.67</v>
      </c>
      <c r="G172" s="11">
        <v>97.67</v>
      </c>
      <c r="H172" s="11">
        <v>97.67</v>
      </c>
      <c r="I172" s="467">
        <f>F172*1.2</f>
        <v>117.20399999999999</v>
      </c>
      <c r="J172" s="574">
        <f>I172*0.2+I172</f>
        <v>140.6448</v>
      </c>
      <c r="K172" s="440">
        <f>H172/H172-1</f>
        <v>0</v>
      </c>
      <c r="L172" s="466" t="s">
        <v>150</v>
      </c>
    </row>
    <row r="173" spans="1:12" ht="13.5" hidden="1" customHeight="1" x14ac:dyDescent="0.25">
      <c r="A173" s="76"/>
      <c r="B173" s="572"/>
      <c r="C173" s="230"/>
      <c r="D173" s="1"/>
      <c r="E173" s="11"/>
      <c r="F173" s="11"/>
      <c r="G173" s="216"/>
      <c r="H173" s="11"/>
      <c r="I173" s="467"/>
      <c r="J173" s="575"/>
      <c r="K173" s="440"/>
      <c r="L173" s="446"/>
    </row>
    <row r="174" spans="1:12" ht="13.5" customHeight="1" x14ac:dyDescent="0.25">
      <c r="A174" s="76"/>
      <c r="B174" s="571" t="s">
        <v>7</v>
      </c>
      <c r="C174" s="230" t="s">
        <v>152</v>
      </c>
      <c r="D174" s="1" t="s">
        <v>244</v>
      </c>
      <c r="E174" s="11" t="s">
        <v>212</v>
      </c>
      <c r="F174" s="11">
        <v>201.6</v>
      </c>
      <c r="G174" s="11">
        <v>201.6</v>
      </c>
      <c r="H174" s="11">
        <v>201.6</v>
      </c>
      <c r="I174" s="576">
        <f>F174*1.2</f>
        <v>241.92</v>
      </c>
      <c r="J174" s="576">
        <f>I174*0.2+I174</f>
        <v>290.30399999999997</v>
      </c>
      <c r="K174" s="167">
        <f>H174/H174-1</f>
        <v>0</v>
      </c>
      <c r="L174" s="220" t="s">
        <v>150</v>
      </c>
    </row>
    <row r="175" spans="1:12" ht="13.5" hidden="1" customHeight="1" x14ac:dyDescent="0.25">
      <c r="A175" s="76"/>
      <c r="B175" s="572"/>
      <c r="C175" s="230" t="s">
        <v>157</v>
      </c>
      <c r="D175" s="1" t="s">
        <v>465</v>
      </c>
      <c r="E175" s="11" t="s">
        <v>149</v>
      </c>
      <c r="F175" s="11">
        <v>245.25</v>
      </c>
      <c r="G175" s="11">
        <v>245.25</v>
      </c>
      <c r="H175" s="11">
        <v>245.25</v>
      </c>
      <c r="I175" s="578"/>
      <c r="J175" s="578"/>
      <c r="K175" s="167">
        <f>H175/H174-1</f>
        <v>0.21651785714285721</v>
      </c>
      <c r="L175" s="220" t="s">
        <v>151</v>
      </c>
    </row>
    <row r="176" spans="1:12" x14ac:dyDescent="0.25">
      <c r="A176" s="9"/>
      <c r="B176" s="102"/>
      <c r="C176" s="231"/>
      <c r="D176" s="6"/>
      <c r="E176" s="12"/>
      <c r="F176" s="12"/>
      <c r="G176" s="217"/>
      <c r="H176" s="12"/>
      <c r="I176" s="410"/>
      <c r="J176" s="225"/>
      <c r="K176" s="169"/>
      <c r="L176" s="12"/>
    </row>
    <row r="177" spans="1:12" s="10" customFormat="1" ht="72" x14ac:dyDescent="0.25">
      <c r="A177" s="214"/>
      <c r="B177" s="215" t="s">
        <v>473</v>
      </c>
      <c r="C177" s="228" t="s">
        <v>146</v>
      </c>
      <c r="D177" s="121" t="s">
        <v>310</v>
      </c>
      <c r="E177" s="160" t="s">
        <v>2</v>
      </c>
      <c r="F177" s="127" t="s">
        <v>3</v>
      </c>
      <c r="G177" s="127" t="s">
        <v>141</v>
      </c>
      <c r="H177" s="127" t="s">
        <v>142</v>
      </c>
      <c r="I177" s="341" t="s">
        <v>553</v>
      </c>
      <c r="J177" s="194" t="s">
        <v>140</v>
      </c>
      <c r="K177" s="192" t="s">
        <v>139</v>
      </c>
      <c r="L177" s="117" t="s">
        <v>143</v>
      </c>
    </row>
    <row r="178" spans="1:12" ht="12.75" customHeight="1" x14ac:dyDescent="0.25">
      <c r="A178" s="95">
        <v>1</v>
      </c>
      <c r="B178" s="90" t="s">
        <v>74</v>
      </c>
      <c r="C178" s="229"/>
      <c r="D178" s="58"/>
      <c r="E178" s="218"/>
      <c r="F178" s="218"/>
      <c r="G178" s="219"/>
      <c r="H178" s="218"/>
      <c r="I178" s="409"/>
      <c r="J178" s="224"/>
      <c r="K178" s="163"/>
      <c r="L178" s="218"/>
    </row>
    <row r="179" spans="1:12" ht="12.75" customHeight="1" x14ac:dyDescent="0.25">
      <c r="A179" s="76"/>
      <c r="B179" s="571" t="s">
        <v>4</v>
      </c>
      <c r="C179" s="230" t="s">
        <v>152</v>
      </c>
      <c r="D179" s="1" t="s">
        <v>448</v>
      </c>
      <c r="E179" s="11" t="s">
        <v>212</v>
      </c>
      <c r="F179" s="11">
        <v>10.9</v>
      </c>
      <c r="G179" s="11">
        <v>10.9</v>
      </c>
      <c r="H179" s="11">
        <v>10.9</v>
      </c>
      <c r="I179" s="576">
        <f>F179*1.2</f>
        <v>13.08</v>
      </c>
      <c r="J179" s="576">
        <f>I179*0.2+I179</f>
        <v>15.696</v>
      </c>
      <c r="K179" s="167">
        <f>H179/H179-1</f>
        <v>0</v>
      </c>
      <c r="L179" s="220" t="s">
        <v>150</v>
      </c>
    </row>
    <row r="180" spans="1:12" ht="12.75" hidden="1" customHeight="1" x14ac:dyDescent="0.25">
      <c r="A180" s="76"/>
      <c r="B180" s="572"/>
      <c r="C180" s="230" t="s">
        <v>157</v>
      </c>
      <c r="D180" s="1" t="s">
        <v>471</v>
      </c>
      <c r="E180" s="11" t="s">
        <v>149</v>
      </c>
      <c r="F180" s="11">
        <v>15.6</v>
      </c>
      <c r="G180" s="11">
        <v>15.6</v>
      </c>
      <c r="H180" s="11">
        <v>15.6</v>
      </c>
      <c r="I180" s="578"/>
      <c r="J180" s="578"/>
      <c r="K180" s="167">
        <f>H180/H179-1</f>
        <v>0.43119266055045857</v>
      </c>
      <c r="L180" s="220" t="s">
        <v>151</v>
      </c>
    </row>
    <row r="181" spans="1:12" ht="12.75" customHeight="1" x14ac:dyDescent="0.25">
      <c r="A181" s="76"/>
      <c r="B181" s="571" t="s">
        <v>5</v>
      </c>
      <c r="C181" s="230" t="s">
        <v>152</v>
      </c>
      <c r="D181" s="1" t="s">
        <v>448</v>
      </c>
      <c r="E181" s="11" t="s">
        <v>212</v>
      </c>
      <c r="F181" s="11">
        <v>32.700000000000003</v>
      </c>
      <c r="G181" s="11">
        <v>32.700000000000003</v>
      </c>
      <c r="H181" s="11">
        <v>32.700000000000003</v>
      </c>
      <c r="I181" s="576">
        <f>F181*1.2</f>
        <v>39.24</v>
      </c>
      <c r="J181" s="576">
        <f>I181*0.2+I181</f>
        <v>47.088000000000001</v>
      </c>
      <c r="K181" s="167">
        <f>H181/H181-1</f>
        <v>0</v>
      </c>
      <c r="L181" s="220" t="s">
        <v>150</v>
      </c>
    </row>
    <row r="182" spans="1:12" ht="12.75" customHeight="1" x14ac:dyDescent="0.25">
      <c r="A182" s="76"/>
      <c r="B182" s="573"/>
      <c r="C182" s="230" t="s">
        <v>311</v>
      </c>
      <c r="D182" s="1" t="s">
        <v>453</v>
      </c>
      <c r="E182" s="11" t="s">
        <v>149</v>
      </c>
      <c r="F182" s="11">
        <v>36.369999999999997</v>
      </c>
      <c r="G182" s="11">
        <v>36.369999999999997</v>
      </c>
      <c r="H182" s="11">
        <v>36.369999999999997</v>
      </c>
      <c r="I182" s="577"/>
      <c r="J182" s="577"/>
      <c r="K182" s="167">
        <f>H182/H181-1</f>
        <v>0.11223241590214039</v>
      </c>
      <c r="L182" s="220" t="s">
        <v>155</v>
      </c>
    </row>
    <row r="183" spans="1:12" ht="12.75" hidden="1" customHeight="1" x14ac:dyDescent="0.25">
      <c r="A183" s="76"/>
      <c r="B183" s="193"/>
      <c r="C183" s="230" t="s">
        <v>157</v>
      </c>
      <c r="D183" s="1" t="s">
        <v>471</v>
      </c>
      <c r="E183" s="11" t="s">
        <v>149</v>
      </c>
      <c r="F183" s="11">
        <v>51.89</v>
      </c>
      <c r="G183" s="11">
        <v>51.89</v>
      </c>
      <c r="H183" s="11">
        <v>51.89</v>
      </c>
      <c r="I183" s="578"/>
      <c r="J183" s="578"/>
      <c r="K183" s="167">
        <f>H183/H181-1</f>
        <v>0.5868501529051986</v>
      </c>
      <c r="L183" s="220" t="s">
        <v>151</v>
      </c>
    </row>
    <row r="184" spans="1:12" ht="12.75" customHeight="1" x14ac:dyDescent="0.25">
      <c r="A184" s="76"/>
      <c r="B184" s="584" t="s">
        <v>6</v>
      </c>
      <c r="C184" s="230" t="s">
        <v>311</v>
      </c>
      <c r="D184" s="1" t="s">
        <v>453</v>
      </c>
      <c r="E184" s="11" t="s">
        <v>149</v>
      </c>
      <c r="F184" s="216">
        <v>84.57</v>
      </c>
      <c r="G184" s="216">
        <v>84.57</v>
      </c>
      <c r="H184" s="216">
        <v>84.57</v>
      </c>
      <c r="I184" s="467">
        <f>F184*1.2</f>
        <v>101.48399999999999</v>
      </c>
      <c r="J184" s="574">
        <f>I184*0.2+I184</f>
        <v>121.7808</v>
      </c>
      <c r="K184" s="440">
        <f>H184/H184-1</f>
        <v>0</v>
      </c>
      <c r="L184" s="466" t="s">
        <v>150</v>
      </c>
    </row>
    <row r="185" spans="1:12" ht="12.75" hidden="1" customHeight="1" x14ac:dyDescent="0.25">
      <c r="A185" s="76"/>
      <c r="B185" s="572"/>
      <c r="C185" s="230"/>
      <c r="D185" s="1"/>
      <c r="E185" s="11"/>
      <c r="F185" s="11"/>
      <c r="G185" s="216"/>
      <c r="H185" s="11"/>
      <c r="I185" s="467"/>
      <c r="J185" s="575"/>
      <c r="K185" s="440"/>
      <c r="L185" s="446"/>
    </row>
    <row r="186" spans="1:12" ht="12.75" customHeight="1" x14ac:dyDescent="0.25">
      <c r="A186" s="76"/>
      <c r="B186" s="571" t="s">
        <v>7</v>
      </c>
      <c r="C186" s="230" t="s">
        <v>152</v>
      </c>
      <c r="D186" s="1" t="s">
        <v>448</v>
      </c>
      <c r="E186" s="11" t="s">
        <v>212</v>
      </c>
      <c r="F186" s="11">
        <v>152.55000000000001</v>
      </c>
      <c r="G186" s="11">
        <v>152.55000000000001</v>
      </c>
      <c r="H186" s="11">
        <v>152.55000000000001</v>
      </c>
      <c r="I186" s="576">
        <f>F186*1.2</f>
        <v>183.06</v>
      </c>
      <c r="J186" s="576">
        <f>I186*0.2+I186</f>
        <v>219.672</v>
      </c>
      <c r="K186" s="167">
        <f>H186/H186-1</f>
        <v>0</v>
      </c>
      <c r="L186" s="220" t="s">
        <v>150</v>
      </c>
    </row>
    <row r="187" spans="1:12" ht="12.75" hidden="1" customHeight="1" x14ac:dyDescent="0.25">
      <c r="A187" s="76"/>
      <c r="B187" s="572"/>
      <c r="C187" s="230" t="s">
        <v>157</v>
      </c>
      <c r="D187" s="1" t="s">
        <v>471</v>
      </c>
      <c r="E187" s="11" t="s">
        <v>149</v>
      </c>
      <c r="F187" s="11">
        <v>245.25</v>
      </c>
      <c r="G187" s="11">
        <v>245.25</v>
      </c>
      <c r="H187" s="11">
        <v>245.25</v>
      </c>
      <c r="I187" s="578"/>
      <c r="J187" s="578"/>
      <c r="K187" s="167">
        <f>H187/H186-1</f>
        <v>0.60766961651917395</v>
      </c>
      <c r="L187" s="220" t="s">
        <v>151</v>
      </c>
    </row>
    <row r="188" spans="1:12" ht="12.75" customHeight="1" x14ac:dyDescent="0.25">
      <c r="A188" s="95">
        <v>2</v>
      </c>
      <c r="B188" s="90" t="s">
        <v>75</v>
      </c>
      <c r="C188" s="229"/>
      <c r="D188" s="58"/>
      <c r="E188" s="218"/>
      <c r="F188" s="218"/>
      <c r="G188" s="219"/>
      <c r="H188" s="218"/>
      <c r="I188" s="409"/>
      <c r="J188" s="224"/>
      <c r="K188" s="163"/>
      <c r="L188" s="218"/>
    </row>
    <row r="189" spans="1:12" ht="12.75" customHeight="1" x14ac:dyDescent="0.25">
      <c r="A189" s="76"/>
      <c r="B189" s="571" t="s">
        <v>4</v>
      </c>
      <c r="C189" s="230" t="s">
        <v>157</v>
      </c>
      <c r="D189" s="1" t="s">
        <v>471</v>
      </c>
      <c r="E189" s="11" t="s">
        <v>149</v>
      </c>
      <c r="F189" s="11">
        <v>15.6</v>
      </c>
      <c r="G189" s="11">
        <v>15.6</v>
      </c>
      <c r="H189" s="11">
        <v>15.6</v>
      </c>
      <c r="I189" s="467">
        <f>F189*1.2</f>
        <v>18.72</v>
      </c>
      <c r="J189" s="574">
        <f>I189*0.2+I189</f>
        <v>22.463999999999999</v>
      </c>
      <c r="K189" s="440">
        <f>H189/H189-1</f>
        <v>0</v>
      </c>
      <c r="L189" s="466" t="s">
        <v>150</v>
      </c>
    </row>
    <row r="190" spans="1:12" ht="12.75" hidden="1" customHeight="1" x14ac:dyDescent="0.25">
      <c r="A190" s="76"/>
      <c r="B190" s="572"/>
      <c r="C190" s="230"/>
      <c r="D190" s="1"/>
      <c r="E190" s="11"/>
      <c r="F190" s="11"/>
      <c r="G190" s="11"/>
      <c r="H190" s="11"/>
      <c r="I190" s="467"/>
      <c r="J190" s="575"/>
      <c r="K190" s="440"/>
      <c r="L190" s="446"/>
    </row>
    <row r="191" spans="1:12" ht="12.75" customHeight="1" x14ac:dyDescent="0.25">
      <c r="A191" s="76"/>
      <c r="B191" s="571" t="s">
        <v>5</v>
      </c>
      <c r="C191" s="230" t="s">
        <v>152</v>
      </c>
      <c r="D191" s="1" t="s">
        <v>244</v>
      </c>
      <c r="E191" s="11" t="s">
        <v>212</v>
      </c>
      <c r="F191" s="11">
        <v>39.049999999999997</v>
      </c>
      <c r="G191" s="11">
        <v>39.049999999999997</v>
      </c>
      <c r="H191" s="11">
        <v>39.049999999999997</v>
      </c>
      <c r="I191" s="576">
        <f>F191*1.2</f>
        <v>46.859999999999992</v>
      </c>
      <c r="J191" s="576">
        <f>I191*0.2+I191</f>
        <v>56.231999999999992</v>
      </c>
      <c r="K191" s="167">
        <f>H191/H191-1</f>
        <v>0</v>
      </c>
      <c r="L191" s="220" t="s">
        <v>150</v>
      </c>
    </row>
    <row r="192" spans="1:12" ht="12.75" hidden="1" customHeight="1" x14ac:dyDescent="0.25">
      <c r="A192" s="76"/>
      <c r="B192" s="573"/>
      <c r="C192" s="230" t="s">
        <v>311</v>
      </c>
      <c r="D192" s="1" t="s">
        <v>474</v>
      </c>
      <c r="E192" s="11" t="s">
        <v>149</v>
      </c>
      <c r="F192" s="11">
        <v>50.73</v>
      </c>
      <c r="G192" s="11">
        <v>50.73</v>
      </c>
      <c r="H192" s="11">
        <v>50.73</v>
      </c>
      <c r="I192" s="577"/>
      <c r="J192" s="577"/>
      <c r="K192" s="167">
        <f>H192/H191-1</f>
        <v>0.29910371318822015</v>
      </c>
      <c r="L192" s="220" t="s">
        <v>151</v>
      </c>
    </row>
    <row r="193" spans="1:12" ht="12.75" hidden="1" customHeight="1" x14ac:dyDescent="0.25">
      <c r="A193" s="76"/>
      <c r="B193" s="193"/>
      <c r="C193" s="230" t="s">
        <v>157</v>
      </c>
      <c r="D193" s="1" t="s">
        <v>471</v>
      </c>
      <c r="E193" s="11" t="s">
        <v>149</v>
      </c>
      <c r="F193" s="11">
        <v>51.89</v>
      </c>
      <c r="G193" s="11">
        <v>51.89</v>
      </c>
      <c r="H193" s="11">
        <v>51.89</v>
      </c>
      <c r="I193" s="578"/>
      <c r="J193" s="578"/>
      <c r="K193" s="167">
        <f>H193/H191-1</f>
        <v>0.32880921895006421</v>
      </c>
      <c r="L193" s="220" t="s">
        <v>151</v>
      </c>
    </row>
    <row r="194" spans="1:12" ht="12.75" customHeight="1" x14ac:dyDescent="0.25">
      <c r="A194" s="76"/>
      <c r="B194" s="584" t="s">
        <v>6</v>
      </c>
      <c r="C194" s="230" t="s">
        <v>311</v>
      </c>
      <c r="D194" s="1" t="s">
        <v>474</v>
      </c>
      <c r="E194" s="11" t="s">
        <v>149</v>
      </c>
      <c r="F194" s="11">
        <v>119.47</v>
      </c>
      <c r="G194" s="11">
        <v>119.47</v>
      </c>
      <c r="H194" s="11">
        <v>119.47</v>
      </c>
      <c r="I194" s="467">
        <f>F194*1.2</f>
        <v>143.364</v>
      </c>
      <c r="J194" s="574">
        <f>I194*0.2+I194</f>
        <v>172.0368</v>
      </c>
      <c r="K194" s="440">
        <f>H194/H194-1</f>
        <v>0</v>
      </c>
      <c r="L194" s="466" t="s">
        <v>150</v>
      </c>
    </row>
    <row r="195" spans="1:12" ht="12.75" hidden="1" customHeight="1" x14ac:dyDescent="0.25">
      <c r="A195" s="76"/>
      <c r="B195" s="572"/>
      <c r="C195" s="230"/>
      <c r="D195" s="1"/>
      <c r="E195" s="11"/>
      <c r="F195" s="11"/>
      <c r="G195" s="11"/>
      <c r="H195" s="11"/>
      <c r="I195" s="467"/>
      <c r="J195" s="575"/>
      <c r="K195" s="440"/>
      <c r="L195" s="446"/>
    </row>
    <row r="196" spans="1:12" ht="12.75" customHeight="1" x14ac:dyDescent="0.25">
      <c r="A196" s="76"/>
      <c r="B196" s="571" t="s">
        <v>7</v>
      </c>
      <c r="C196" s="230" t="s">
        <v>152</v>
      </c>
      <c r="D196" s="1" t="s">
        <v>244</v>
      </c>
      <c r="E196" s="11" t="s">
        <v>212</v>
      </c>
      <c r="F196" s="11">
        <v>178.9</v>
      </c>
      <c r="G196" s="11">
        <v>178.9</v>
      </c>
      <c r="H196" s="11">
        <v>178.9</v>
      </c>
      <c r="I196" s="576">
        <f>F196*1.2</f>
        <v>214.68</v>
      </c>
      <c r="J196" s="576">
        <f>I196*0.2+I196</f>
        <v>257.61599999999999</v>
      </c>
      <c r="K196" s="167">
        <f>H196/H196-1</f>
        <v>0</v>
      </c>
      <c r="L196" s="220" t="s">
        <v>150</v>
      </c>
    </row>
    <row r="197" spans="1:12" ht="12.75" hidden="1" customHeight="1" x14ac:dyDescent="0.25">
      <c r="A197" s="76"/>
      <c r="B197" s="572"/>
      <c r="C197" s="230" t="s">
        <v>157</v>
      </c>
      <c r="D197" s="1" t="s">
        <v>471</v>
      </c>
      <c r="E197" s="11" t="s">
        <v>149</v>
      </c>
      <c r="F197" s="11">
        <v>245.25</v>
      </c>
      <c r="G197" s="11">
        <v>245.25</v>
      </c>
      <c r="H197" s="11">
        <v>245.25</v>
      </c>
      <c r="I197" s="578"/>
      <c r="J197" s="578"/>
      <c r="K197" s="167">
        <f>H197/H196-1</f>
        <v>0.37087758524315251</v>
      </c>
      <c r="L197" s="220" t="s">
        <v>151</v>
      </c>
    </row>
    <row r="198" spans="1:12" ht="12.75" customHeight="1" x14ac:dyDescent="0.25">
      <c r="A198" s="95">
        <v>3</v>
      </c>
      <c r="B198" s="90" t="s">
        <v>76</v>
      </c>
      <c r="C198" s="229"/>
      <c r="D198" s="58"/>
      <c r="E198" s="218"/>
      <c r="F198" s="218"/>
      <c r="G198" s="219"/>
      <c r="H198" s="218"/>
      <c r="I198" s="409"/>
      <c r="J198" s="224"/>
      <c r="K198" s="163"/>
      <c r="L198" s="218"/>
    </row>
    <row r="199" spans="1:12" ht="12.75" customHeight="1" x14ac:dyDescent="0.25">
      <c r="A199" s="76"/>
      <c r="B199" s="571" t="s">
        <v>4</v>
      </c>
      <c r="C199" s="230" t="s">
        <v>157</v>
      </c>
      <c r="D199" s="1" t="s">
        <v>465</v>
      </c>
      <c r="E199" s="11" t="s">
        <v>149</v>
      </c>
      <c r="F199" s="11">
        <v>15.6</v>
      </c>
      <c r="G199" s="11">
        <v>15.6</v>
      </c>
      <c r="H199" s="11">
        <v>15.6</v>
      </c>
      <c r="I199" s="467">
        <f>F199*1.2</f>
        <v>18.72</v>
      </c>
      <c r="J199" s="574">
        <f>I199*0.2+I199</f>
        <v>22.463999999999999</v>
      </c>
      <c r="K199" s="440">
        <f>H199/H199-1</f>
        <v>0</v>
      </c>
      <c r="L199" s="466" t="s">
        <v>150</v>
      </c>
    </row>
    <row r="200" spans="1:12" ht="12.75" hidden="1" customHeight="1" x14ac:dyDescent="0.25">
      <c r="A200" s="76"/>
      <c r="B200" s="572"/>
      <c r="C200" s="230"/>
      <c r="D200" s="1"/>
      <c r="E200" s="11"/>
      <c r="F200" s="11"/>
      <c r="G200" s="216"/>
      <c r="H200" s="11"/>
      <c r="I200" s="467"/>
      <c r="J200" s="575"/>
      <c r="K200" s="440"/>
      <c r="L200" s="446"/>
    </row>
    <row r="201" spans="1:12" ht="12.75" customHeight="1" x14ac:dyDescent="0.25">
      <c r="A201" s="76"/>
      <c r="B201" s="571" t="s">
        <v>5</v>
      </c>
      <c r="C201" s="230" t="s">
        <v>152</v>
      </c>
      <c r="D201" s="1" t="s">
        <v>244</v>
      </c>
      <c r="E201" s="11" t="s">
        <v>212</v>
      </c>
      <c r="F201" s="11">
        <v>39.049999999999997</v>
      </c>
      <c r="G201" s="11">
        <v>39.049999999999997</v>
      </c>
      <c r="H201" s="11">
        <v>39.049999999999997</v>
      </c>
      <c r="I201" s="576">
        <f>F201*1.2</f>
        <v>46.859999999999992</v>
      </c>
      <c r="J201" s="576">
        <f>I201*0.2+I201</f>
        <v>56.231999999999992</v>
      </c>
      <c r="K201" s="167">
        <f>H201/H201-1</f>
        <v>0</v>
      </c>
      <c r="L201" s="220" t="s">
        <v>150</v>
      </c>
    </row>
    <row r="202" spans="1:12" ht="12.75" hidden="1" customHeight="1" x14ac:dyDescent="0.25">
      <c r="A202" s="76"/>
      <c r="B202" s="573"/>
      <c r="C202" s="230" t="s">
        <v>311</v>
      </c>
      <c r="D202" s="1" t="s">
        <v>475</v>
      </c>
      <c r="E202" s="11" t="s">
        <v>149</v>
      </c>
      <c r="F202" s="11">
        <v>50.73</v>
      </c>
      <c r="G202" s="11">
        <v>50.73</v>
      </c>
      <c r="H202" s="11">
        <v>50.73</v>
      </c>
      <c r="I202" s="577"/>
      <c r="J202" s="577"/>
      <c r="K202" s="167">
        <f>H202/H201-1</f>
        <v>0.29910371318822015</v>
      </c>
      <c r="L202" s="220" t="s">
        <v>151</v>
      </c>
    </row>
    <row r="203" spans="1:12" ht="12.75" hidden="1" customHeight="1" x14ac:dyDescent="0.25">
      <c r="A203" s="76"/>
      <c r="B203" s="193"/>
      <c r="C203" s="230" t="s">
        <v>157</v>
      </c>
      <c r="D203" s="1" t="s">
        <v>465</v>
      </c>
      <c r="E203" s="11" t="s">
        <v>149</v>
      </c>
      <c r="F203" s="11">
        <v>51.89</v>
      </c>
      <c r="G203" s="11">
        <v>51.89</v>
      </c>
      <c r="H203" s="11">
        <v>51.89</v>
      </c>
      <c r="I203" s="578"/>
      <c r="J203" s="578"/>
      <c r="K203" s="167">
        <f>H203/H201-1</f>
        <v>0.32880921895006421</v>
      </c>
      <c r="L203" s="220" t="s">
        <v>151</v>
      </c>
    </row>
    <row r="204" spans="1:12" ht="12.75" customHeight="1" x14ac:dyDescent="0.25">
      <c r="A204" s="76"/>
      <c r="B204" s="584" t="s">
        <v>6</v>
      </c>
      <c r="C204" s="230" t="s">
        <v>311</v>
      </c>
      <c r="D204" s="1" t="s">
        <v>475</v>
      </c>
      <c r="E204" s="11" t="s">
        <v>149</v>
      </c>
      <c r="F204" s="11">
        <v>119.47</v>
      </c>
      <c r="G204" s="11">
        <v>119.47</v>
      </c>
      <c r="H204" s="11">
        <v>119.47</v>
      </c>
      <c r="I204" s="467">
        <f>F204*1.2</f>
        <v>143.364</v>
      </c>
      <c r="J204" s="574">
        <f>I204*0.2+I204</f>
        <v>172.0368</v>
      </c>
      <c r="K204" s="440">
        <f>H204/H204-1</f>
        <v>0</v>
      </c>
      <c r="L204" s="466" t="s">
        <v>150</v>
      </c>
    </row>
    <row r="205" spans="1:12" ht="12.75" hidden="1" customHeight="1" x14ac:dyDescent="0.25">
      <c r="A205" s="76"/>
      <c r="B205" s="572"/>
      <c r="C205" s="230"/>
      <c r="D205" s="1"/>
      <c r="E205" s="11"/>
      <c r="F205" s="11"/>
      <c r="G205" s="216"/>
      <c r="H205" s="11"/>
      <c r="I205" s="467"/>
      <c r="J205" s="575"/>
      <c r="K205" s="440"/>
      <c r="L205" s="446"/>
    </row>
    <row r="206" spans="1:12" ht="12.75" customHeight="1" x14ac:dyDescent="0.25">
      <c r="A206" s="76"/>
      <c r="B206" s="571" t="s">
        <v>7</v>
      </c>
      <c r="C206" s="230" t="s">
        <v>152</v>
      </c>
      <c r="D206" s="1" t="s">
        <v>244</v>
      </c>
      <c r="E206" s="11" t="s">
        <v>212</v>
      </c>
      <c r="F206" s="11">
        <v>178.9</v>
      </c>
      <c r="G206" s="11">
        <v>178.9</v>
      </c>
      <c r="H206" s="11">
        <v>178.9</v>
      </c>
      <c r="I206" s="576">
        <f>F206*1.2</f>
        <v>214.68</v>
      </c>
      <c r="J206" s="576">
        <f>I206*0.2+I206</f>
        <v>257.61599999999999</v>
      </c>
      <c r="K206" s="167">
        <f>H206/H206-1</f>
        <v>0</v>
      </c>
      <c r="L206" s="220" t="s">
        <v>150</v>
      </c>
    </row>
    <row r="207" spans="1:12" ht="12.75" hidden="1" customHeight="1" x14ac:dyDescent="0.25">
      <c r="A207" s="76"/>
      <c r="B207" s="572"/>
      <c r="C207" s="230" t="s">
        <v>157</v>
      </c>
      <c r="D207" s="1" t="s">
        <v>465</v>
      </c>
      <c r="E207" s="11" t="s">
        <v>149</v>
      </c>
      <c r="F207" s="11">
        <v>245.25</v>
      </c>
      <c r="G207" s="11">
        <v>245.25</v>
      </c>
      <c r="H207" s="11">
        <v>245.25</v>
      </c>
      <c r="I207" s="578"/>
      <c r="J207" s="578"/>
      <c r="K207" s="167">
        <f>H207/H206-1</f>
        <v>0.37087758524315251</v>
      </c>
      <c r="L207" s="220" t="s">
        <v>151</v>
      </c>
    </row>
    <row r="208" spans="1:12" ht="12.75" customHeight="1" x14ac:dyDescent="0.25">
      <c r="A208" s="95">
        <v>4</v>
      </c>
      <c r="B208" s="90" t="s">
        <v>77</v>
      </c>
      <c r="C208" s="229"/>
      <c r="D208" s="58"/>
      <c r="E208" s="218"/>
      <c r="F208" s="218"/>
      <c r="G208" s="219"/>
      <c r="H208" s="218"/>
      <c r="I208" s="409"/>
      <c r="J208" s="224"/>
      <c r="K208" s="163"/>
      <c r="L208" s="218"/>
    </row>
    <row r="209" spans="1:12" ht="12.75" customHeight="1" x14ac:dyDescent="0.25">
      <c r="A209" s="76"/>
      <c r="B209" s="571" t="s">
        <v>4</v>
      </c>
      <c r="C209" s="230" t="s">
        <v>157</v>
      </c>
      <c r="D209" s="1" t="s">
        <v>465</v>
      </c>
      <c r="E209" s="11" t="s">
        <v>149</v>
      </c>
      <c r="F209" s="11">
        <v>15.6</v>
      </c>
      <c r="G209" s="11">
        <v>15.6</v>
      </c>
      <c r="H209" s="11">
        <v>15.6</v>
      </c>
      <c r="I209" s="467">
        <f>F209*1.2</f>
        <v>18.72</v>
      </c>
      <c r="J209" s="574">
        <f>I209*0.2+I209</f>
        <v>22.463999999999999</v>
      </c>
      <c r="K209" s="440">
        <f>H209/H209-1</f>
        <v>0</v>
      </c>
      <c r="L209" s="466" t="s">
        <v>150</v>
      </c>
    </row>
    <row r="210" spans="1:12" ht="12.75" hidden="1" customHeight="1" x14ac:dyDescent="0.25">
      <c r="A210" s="76"/>
      <c r="B210" s="572"/>
      <c r="C210" s="230"/>
      <c r="D210" s="1"/>
      <c r="E210" s="11"/>
      <c r="F210" s="11"/>
      <c r="G210" s="11"/>
      <c r="H210" s="11"/>
      <c r="I210" s="467"/>
      <c r="J210" s="575"/>
      <c r="K210" s="440"/>
      <c r="L210" s="446"/>
    </row>
    <row r="211" spans="1:12" ht="12.75" customHeight="1" x14ac:dyDescent="0.25">
      <c r="A211" s="76"/>
      <c r="B211" s="571" t="s">
        <v>5</v>
      </c>
      <c r="C211" s="230" t="s">
        <v>311</v>
      </c>
      <c r="D211" s="1" t="s">
        <v>459</v>
      </c>
      <c r="E211" s="11" t="s">
        <v>149</v>
      </c>
      <c r="F211" s="11">
        <v>36.83</v>
      </c>
      <c r="G211" s="11">
        <v>36.83</v>
      </c>
      <c r="H211" s="11">
        <v>36.83</v>
      </c>
      <c r="I211" s="587">
        <f>F211*1.2</f>
        <v>44.195999999999998</v>
      </c>
      <c r="J211" s="588">
        <f>I211*0.2+I211</f>
        <v>53.035199999999996</v>
      </c>
      <c r="K211" s="167">
        <f>H211/H211-1</f>
        <v>0</v>
      </c>
      <c r="L211" s="220" t="s">
        <v>150</v>
      </c>
    </row>
    <row r="212" spans="1:12" ht="12.75" customHeight="1" x14ac:dyDescent="0.25">
      <c r="A212" s="76"/>
      <c r="B212" s="573"/>
      <c r="C212" s="230" t="s">
        <v>152</v>
      </c>
      <c r="D212" s="1" t="s">
        <v>244</v>
      </c>
      <c r="E212" s="11" t="s">
        <v>212</v>
      </c>
      <c r="F212" s="11">
        <v>39.049999999999997</v>
      </c>
      <c r="G212" s="11">
        <v>39.049999999999997</v>
      </c>
      <c r="H212" s="11">
        <v>39.049999999999997</v>
      </c>
      <c r="I212" s="587"/>
      <c r="J212" s="588"/>
      <c r="K212" s="167">
        <f>H212/H211-1</f>
        <v>6.0276948140103093E-2</v>
      </c>
      <c r="L212" s="220" t="s">
        <v>155</v>
      </c>
    </row>
    <row r="213" spans="1:12" ht="12.75" hidden="1" customHeight="1" x14ac:dyDescent="0.25">
      <c r="A213" s="76"/>
      <c r="B213" s="193"/>
      <c r="C213" s="230" t="s">
        <v>157</v>
      </c>
      <c r="D213" s="1" t="s">
        <v>465</v>
      </c>
      <c r="E213" s="11" t="s">
        <v>149</v>
      </c>
      <c r="F213" s="11">
        <v>51.89</v>
      </c>
      <c r="G213" s="11">
        <v>51.89</v>
      </c>
      <c r="H213" s="11">
        <v>51.89</v>
      </c>
      <c r="I213" s="587"/>
      <c r="J213" s="588"/>
      <c r="K213" s="167">
        <f>H213/H211-1</f>
        <v>0.40890578332880811</v>
      </c>
      <c r="L213" s="220" t="s">
        <v>151</v>
      </c>
    </row>
    <row r="214" spans="1:12" ht="12.75" customHeight="1" x14ac:dyDescent="0.25">
      <c r="A214" s="76"/>
      <c r="B214" s="584" t="s">
        <v>6</v>
      </c>
      <c r="C214" s="230" t="s">
        <v>311</v>
      </c>
      <c r="D214" s="1" t="s">
        <v>459</v>
      </c>
      <c r="E214" s="11" t="s">
        <v>149</v>
      </c>
      <c r="F214" s="11">
        <v>86.02</v>
      </c>
      <c r="G214" s="11">
        <v>86.02</v>
      </c>
      <c r="H214" s="11">
        <v>86.02</v>
      </c>
      <c r="I214" s="467">
        <f>F214*1.2</f>
        <v>103.22399999999999</v>
      </c>
      <c r="J214" s="574">
        <f>I214*0.2+I214</f>
        <v>123.86879999999999</v>
      </c>
      <c r="K214" s="440">
        <f>H214/H214-1</f>
        <v>0</v>
      </c>
      <c r="L214" s="466" t="s">
        <v>150</v>
      </c>
    </row>
    <row r="215" spans="1:12" ht="12.75" hidden="1" customHeight="1" x14ac:dyDescent="0.25">
      <c r="A215" s="76"/>
      <c r="B215" s="572"/>
      <c r="C215" s="230"/>
      <c r="D215" s="1"/>
      <c r="E215" s="11"/>
      <c r="F215" s="11"/>
      <c r="G215" s="11"/>
      <c r="H215" s="11"/>
      <c r="I215" s="467"/>
      <c r="J215" s="575"/>
      <c r="K215" s="440"/>
      <c r="L215" s="446"/>
    </row>
    <row r="216" spans="1:12" ht="12.75" customHeight="1" x14ac:dyDescent="0.25">
      <c r="A216" s="76"/>
      <c r="B216" s="571" t="s">
        <v>7</v>
      </c>
      <c r="C216" s="230" t="s">
        <v>152</v>
      </c>
      <c r="D216" s="1" t="s">
        <v>244</v>
      </c>
      <c r="E216" s="11" t="s">
        <v>212</v>
      </c>
      <c r="F216" s="11">
        <v>178.9</v>
      </c>
      <c r="G216" s="11">
        <v>178.9</v>
      </c>
      <c r="H216" s="11">
        <v>178.9</v>
      </c>
      <c r="I216" s="576">
        <f>F216*1.2</f>
        <v>214.68</v>
      </c>
      <c r="J216" s="576">
        <f>I216*0.2+I216</f>
        <v>257.61599999999999</v>
      </c>
      <c r="K216" s="167">
        <f>H216/H216-1</f>
        <v>0</v>
      </c>
      <c r="L216" s="220" t="s">
        <v>150</v>
      </c>
    </row>
    <row r="217" spans="1:12" ht="12.75" hidden="1" customHeight="1" x14ac:dyDescent="0.25">
      <c r="A217" s="76"/>
      <c r="B217" s="572"/>
      <c r="C217" s="230" t="s">
        <v>157</v>
      </c>
      <c r="D217" s="1" t="s">
        <v>465</v>
      </c>
      <c r="E217" s="11" t="s">
        <v>149</v>
      </c>
      <c r="F217" s="11">
        <v>245.25</v>
      </c>
      <c r="G217" s="11">
        <v>245.25</v>
      </c>
      <c r="H217" s="11">
        <v>245.25</v>
      </c>
      <c r="I217" s="578"/>
      <c r="J217" s="578"/>
      <c r="K217" s="167">
        <f>H217/H216-1</f>
        <v>0.37087758524315251</v>
      </c>
      <c r="L217" s="220" t="s">
        <v>151</v>
      </c>
    </row>
    <row r="218" spans="1:12" ht="12.75" customHeight="1" x14ac:dyDescent="0.25">
      <c r="A218" s="95">
        <v>5</v>
      </c>
      <c r="B218" s="90" t="s">
        <v>80</v>
      </c>
      <c r="C218" s="229"/>
      <c r="D218" s="58"/>
      <c r="E218" s="218"/>
      <c r="F218" s="218"/>
      <c r="G218" s="219"/>
      <c r="H218" s="218"/>
      <c r="I218" s="409"/>
      <c r="J218" s="224"/>
      <c r="K218" s="163"/>
      <c r="L218" s="218"/>
    </row>
    <row r="219" spans="1:12" ht="12.75" customHeight="1" x14ac:dyDescent="0.25">
      <c r="A219" s="76"/>
      <c r="B219" s="571" t="s">
        <v>4</v>
      </c>
      <c r="C219" s="230" t="s">
        <v>157</v>
      </c>
      <c r="D219" s="1" t="s">
        <v>465</v>
      </c>
      <c r="E219" s="11" t="s">
        <v>149</v>
      </c>
      <c r="F219" s="11">
        <v>15.6</v>
      </c>
      <c r="G219" s="11">
        <v>15.6</v>
      </c>
      <c r="H219" s="11">
        <v>15.6</v>
      </c>
      <c r="I219" s="467">
        <f>F219*1.2</f>
        <v>18.72</v>
      </c>
      <c r="J219" s="574">
        <f>I219*0.2+I219</f>
        <v>22.463999999999999</v>
      </c>
      <c r="K219" s="440">
        <f>H219/H219-1</f>
        <v>0</v>
      </c>
      <c r="L219" s="466" t="s">
        <v>150</v>
      </c>
    </row>
    <row r="220" spans="1:12" ht="12.75" hidden="1" customHeight="1" x14ac:dyDescent="0.25">
      <c r="A220" s="76"/>
      <c r="B220" s="572"/>
      <c r="C220" s="230"/>
      <c r="D220" s="1"/>
      <c r="E220" s="11"/>
      <c r="F220" s="11"/>
      <c r="G220" s="11"/>
      <c r="H220" s="11"/>
      <c r="I220" s="467"/>
      <c r="J220" s="575"/>
      <c r="K220" s="440"/>
      <c r="L220" s="446"/>
    </row>
    <row r="221" spans="1:12" ht="12.75" customHeight="1" x14ac:dyDescent="0.25">
      <c r="A221" s="76"/>
      <c r="B221" s="571" t="s">
        <v>5</v>
      </c>
      <c r="C221" s="230" t="s">
        <v>152</v>
      </c>
      <c r="D221" s="1" t="s">
        <v>244</v>
      </c>
      <c r="E221" s="11" t="s">
        <v>212</v>
      </c>
      <c r="F221" s="11">
        <v>39.049999999999997</v>
      </c>
      <c r="G221" s="11">
        <v>39.049999999999997</v>
      </c>
      <c r="H221" s="11">
        <v>39.049999999999997</v>
      </c>
      <c r="I221" s="589">
        <f>F221*1.2</f>
        <v>46.859999999999992</v>
      </c>
      <c r="J221" s="576">
        <f>I221*0.2+I221</f>
        <v>56.231999999999992</v>
      </c>
      <c r="K221" s="167">
        <f>H221/H221-1</f>
        <v>0</v>
      </c>
      <c r="L221" s="220" t="s">
        <v>150</v>
      </c>
    </row>
    <row r="222" spans="1:12" ht="12.75" customHeight="1" x14ac:dyDescent="0.25">
      <c r="A222" s="76"/>
      <c r="B222" s="573"/>
      <c r="C222" s="230" t="s">
        <v>311</v>
      </c>
      <c r="D222" s="1" t="s">
        <v>456</v>
      </c>
      <c r="E222" s="11" t="s">
        <v>149</v>
      </c>
      <c r="F222" s="11">
        <v>42.01</v>
      </c>
      <c r="G222" s="11">
        <v>42.01</v>
      </c>
      <c r="H222" s="11">
        <v>42.01</v>
      </c>
      <c r="I222" s="590"/>
      <c r="J222" s="577"/>
      <c r="K222" s="167">
        <f>H222/H221-1</f>
        <v>7.5800256081946182E-2</v>
      </c>
      <c r="L222" s="220" t="s">
        <v>155</v>
      </c>
    </row>
    <row r="223" spans="1:12" ht="12.75" hidden="1" customHeight="1" x14ac:dyDescent="0.25">
      <c r="A223" s="76"/>
      <c r="B223" s="193"/>
      <c r="C223" s="230" t="s">
        <v>157</v>
      </c>
      <c r="D223" s="1" t="s">
        <v>465</v>
      </c>
      <c r="E223" s="11" t="s">
        <v>149</v>
      </c>
      <c r="F223" s="11">
        <v>51.89</v>
      </c>
      <c r="G223" s="11">
        <v>51.89</v>
      </c>
      <c r="H223" s="11">
        <v>51.89</v>
      </c>
      <c r="I223" s="591"/>
      <c r="J223" s="578"/>
      <c r="K223" s="167">
        <f>H223/H221-1</f>
        <v>0.32880921895006421</v>
      </c>
      <c r="L223" s="220" t="s">
        <v>151</v>
      </c>
    </row>
    <row r="224" spans="1:12" ht="12.75" customHeight="1" x14ac:dyDescent="0.25">
      <c r="A224" s="76"/>
      <c r="B224" s="584" t="s">
        <v>6</v>
      </c>
      <c r="C224" s="230" t="s">
        <v>311</v>
      </c>
      <c r="D224" s="1" t="s">
        <v>456</v>
      </c>
      <c r="E224" s="11" t="s">
        <v>149</v>
      </c>
      <c r="F224" s="11">
        <v>97.67</v>
      </c>
      <c r="G224" s="11">
        <v>97.67</v>
      </c>
      <c r="H224" s="11">
        <v>97.67</v>
      </c>
      <c r="I224" s="468">
        <f>F224*1.2</f>
        <v>117.20399999999999</v>
      </c>
      <c r="J224" s="574">
        <f>I224*0.2+I224</f>
        <v>140.6448</v>
      </c>
      <c r="K224" s="440">
        <f>H224/H224-1</f>
        <v>0</v>
      </c>
      <c r="L224" s="466" t="s">
        <v>150</v>
      </c>
    </row>
    <row r="225" spans="1:13" ht="12.75" hidden="1" customHeight="1" x14ac:dyDescent="0.25">
      <c r="A225" s="76"/>
      <c r="B225" s="572"/>
      <c r="C225" s="230"/>
      <c r="D225" s="1"/>
      <c r="E225" s="11"/>
      <c r="F225" s="11"/>
      <c r="G225" s="11"/>
      <c r="H225" s="11"/>
      <c r="I225" s="468"/>
      <c r="J225" s="575"/>
      <c r="K225" s="440"/>
      <c r="L225" s="446"/>
    </row>
    <row r="226" spans="1:13" ht="12.75" customHeight="1" x14ac:dyDescent="0.25">
      <c r="A226" s="76"/>
      <c r="B226" s="571" t="s">
        <v>7</v>
      </c>
      <c r="C226" s="230" t="s">
        <v>152</v>
      </c>
      <c r="D226" s="1" t="s">
        <v>244</v>
      </c>
      <c r="E226" s="11" t="s">
        <v>212</v>
      </c>
      <c r="F226" s="11">
        <v>178.9</v>
      </c>
      <c r="G226" s="11">
        <v>178.9</v>
      </c>
      <c r="H226" s="11">
        <v>178.9</v>
      </c>
      <c r="I226" s="576">
        <f>F226*1.2</f>
        <v>214.68</v>
      </c>
      <c r="J226" s="576">
        <f>I226*0.2+I226</f>
        <v>257.61599999999999</v>
      </c>
      <c r="K226" s="167">
        <f>H226/H226-1</f>
        <v>0</v>
      </c>
      <c r="L226" s="220" t="s">
        <v>150</v>
      </c>
    </row>
    <row r="227" spans="1:13" ht="12.75" hidden="1" customHeight="1" x14ac:dyDescent="0.25">
      <c r="A227" s="76"/>
      <c r="B227" s="572"/>
      <c r="C227" s="230" t="s">
        <v>157</v>
      </c>
      <c r="D227" s="1" t="s">
        <v>465</v>
      </c>
      <c r="E227" s="11" t="s">
        <v>149</v>
      </c>
      <c r="F227" s="11">
        <v>245.25</v>
      </c>
      <c r="G227" s="11">
        <v>245.25</v>
      </c>
      <c r="H227" s="11">
        <v>245.25</v>
      </c>
      <c r="I227" s="578"/>
      <c r="J227" s="578"/>
      <c r="K227" s="167">
        <f>H227/H226-1</f>
        <v>0.37087758524315251</v>
      </c>
      <c r="L227" s="220" t="s">
        <v>151</v>
      </c>
    </row>
    <row r="228" spans="1:13" x14ac:dyDescent="0.25">
      <c r="A228" s="233"/>
      <c r="B228" s="234"/>
      <c r="C228" s="235"/>
      <c r="D228" s="109"/>
      <c r="E228" s="236"/>
      <c r="F228" s="236"/>
      <c r="G228" s="237"/>
      <c r="H228" s="236"/>
      <c r="I228" s="411"/>
      <c r="J228" s="238"/>
      <c r="K228" s="239"/>
      <c r="L228" s="236"/>
      <c r="M228" s="6"/>
    </row>
    <row r="229" spans="1:13" s="10" customFormat="1" ht="72" x14ac:dyDescent="0.25">
      <c r="A229" s="214"/>
      <c r="B229" s="240" t="s">
        <v>476</v>
      </c>
      <c r="C229" s="228" t="s">
        <v>146</v>
      </c>
      <c r="D229" s="121" t="s">
        <v>310</v>
      </c>
      <c r="E229" s="160" t="s">
        <v>2</v>
      </c>
      <c r="F229" s="127" t="s">
        <v>3</v>
      </c>
      <c r="G229" s="127" t="s">
        <v>141</v>
      </c>
      <c r="H229" s="127" t="s">
        <v>142</v>
      </c>
      <c r="I229" s="341" t="s">
        <v>553</v>
      </c>
      <c r="J229" s="194" t="s">
        <v>140</v>
      </c>
      <c r="K229" s="192" t="s">
        <v>139</v>
      </c>
      <c r="L229" s="117" t="s">
        <v>143</v>
      </c>
    </row>
    <row r="230" spans="1:13" ht="13.5" customHeight="1" x14ac:dyDescent="0.25">
      <c r="A230" s="95">
        <v>1</v>
      </c>
      <c r="B230" s="90" t="s">
        <v>74</v>
      </c>
      <c r="C230" s="229"/>
      <c r="D230" s="58"/>
      <c r="E230" s="218"/>
      <c r="F230" s="218"/>
      <c r="G230" s="219"/>
      <c r="H230" s="218"/>
      <c r="I230" s="409"/>
      <c r="J230" s="224"/>
      <c r="K230" s="163"/>
      <c r="L230" s="218"/>
    </row>
    <row r="231" spans="1:13" ht="12.75" customHeight="1" x14ac:dyDescent="0.25">
      <c r="A231" s="76"/>
      <c r="B231" s="571" t="s">
        <v>4</v>
      </c>
      <c r="C231" s="230" t="s">
        <v>152</v>
      </c>
      <c r="D231" s="1" t="s">
        <v>448</v>
      </c>
      <c r="E231" s="11" t="s">
        <v>212</v>
      </c>
      <c r="F231" s="11">
        <v>10.9</v>
      </c>
      <c r="G231" s="11">
        <v>10.9</v>
      </c>
      <c r="H231" s="11">
        <v>10.9</v>
      </c>
      <c r="I231" s="576">
        <f>F231*1.2</f>
        <v>13.08</v>
      </c>
      <c r="J231" s="576">
        <f>I231*0.2+I231</f>
        <v>15.696</v>
      </c>
      <c r="K231" s="167">
        <f>H231/H231-1</f>
        <v>0</v>
      </c>
      <c r="L231" s="220" t="s">
        <v>150</v>
      </c>
    </row>
    <row r="232" spans="1:13" ht="12.75" hidden="1" customHeight="1" x14ac:dyDescent="0.25">
      <c r="A232" s="76"/>
      <c r="B232" s="572"/>
      <c r="C232" s="230" t="s">
        <v>157</v>
      </c>
      <c r="D232" s="1" t="s">
        <v>465</v>
      </c>
      <c r="E232" s="11" t="s">
        <v>149</v>
      </c>
      <c r="F232" s="11">
        <v>15.6</v>
      </c>
      <c r="G232" s="11">
        <v>15.6</v>
      </c>
      <c r="H232" s="11">
        <v>15.6</v>
      </c>
      <c r="I232" s="578"/>
      <c r="J232" s="578"/>
      <c r="K232" s="167">
        <f>H232/H231-1</f>
        <v>0.43119266055045857</v>
      </c>
      <c r="L232" s="220" t="s">
        <v>151</v>
      </c>
    </row>
    <row r="233" spans="1:13" ht="12.75" customHeight="1" x14ac:dyDescent="0.25">
      <c r="A233" s="76"/>
      <c r="B233" s="571" t="s">
        <v>5</v>
      </c>
      <c r="C233" s="230" t="s">
        <v>152</v>
      </c>
      <c r="D233" s="1" t="s">
        <v>448</v>
      </c>
      <c r="E233" s="11" t="s">
        <v>212</v>
      </c>
      <c r="F233" s="11">
        <v>32.700000000000003</v>
      </c>
      <c r="G233" s="11">
        <v>32.700000000000003</v>
      </c>
      <c r="H233" s="11">
        <v>32.700000000000003</v>
      </c>
      <c r="I233" s="576">
        <f>F233*1.2</f>
        <v>39.24</v>
      </c>
      <c r="J233" s="576">
        <f>I233*0.2+I233</f>
        <v>47.088000000000001</v>
      </c>
      <c r="K233" s="167">
        <f>H233/H233-1</f>
        <v>0</v>
      </c>
      <c r="L233" s="220" t="s">
        <v>150</v>
      </c>
    </row>
    <row r="234" spans="1:13" ht="12.75" customHeight="1" x14ac:dyDescent="0.25">
      <c r="A234" s="76"/>
      <c r="B234" s="573"/>
      <c r="C234" s="230" t="s">
        <v>311</v>
      </c>
      <c r="D234" s="1" t="s">
        <v>453</v>
      </c>
      <c r="E234" s="11" t="s">
        <v>149</v>
      </c>
      <c r="F234" s="11">
        <v>36.369999999999997</v>
      </c>
      <c r="G234" s="11">
        <v>36.369999999999997</v>
      </c>
      <c r="H234" s="11">
        <v>36.369999999999997</v>
      </c>
      <c r="I234" s="577"/>
      <c r="J234" s="577"/>
      <c r="K234" s="167">
        <f>H234/H233-1</f>
        <v>0.11223241590214039</v>
      </c>
      <c r="L234" s="220" t="s">
        <v>155</v>
      </c>
    </row>
    <row r="235" spans="1:13" ht="12.75" hidden="1" customHeight="1" x14ac:dyDescent="0.25">
      <c r="A235" s="76"/>
      <c r="B235" s="193"/>
      <c r="C235" s="230" t="s">
        <v>157</v>
      </c>
      <c r="D235" s="1" t="s">
        <v>465</v>
      </c>
      <c r="E235" s="11" t="s">
        <v>149</v>
      </c>
      <c r="F235" s="11">
        <v>51.89</v>
      </c>
      <c r="G235" s="11">
        <v>51.89</v>
      </c>
      <c r="H235" s="11">
        <v>51.89</v>
      </c>
      <c r="I235" s="578"/>
      <c r="J235" s="578"/>
      <c r="K235" s="167">
        <f>H235/H233-1</f>
        <v>0.5868501529051986</v>
      </c>
      <c r="L235" s="220" t="s">
        <v>151</v>
      </c>
    </row>
    <row r="236" spans="1:13" ht="12.75" customHeight="1" x14ac:dyDescent="0.25">
      <c r="A236" s="76"/>
      <c r="B236" s="479" t="s">
        <v>6</v>
      </c>
      <c r="C236" s="230" t="s">
        <v>311</v>
      </c>
      <c r="D236" s="1" t="s">
        <v>453</v>
      </c>
      <c r="E236" s="11" t="s">
        <v>149</v>
      </c>
      <c r="F236" s="11">
        <v>84.57</v>
      </c>
      <c r="G236" s="11">
        <v>84.57</v>
      </c>
      <c r="H236" s="11">
        <v>84.57</v>
      </c>
      <c r="I236" s="467">
        <f>F236*1.2</f>
        <v>101.48399999999999</v>
      </c>
      <c r="J236" s="477">
        <f>I236*0.2+I236</f>
        <v>121.7808</v>
      </c>
      <c r="K236" s="440">
        <f>H236/H236-1</f>
        <v>0</v>
      </c>
      <c r="L236" s="466" t="s">
        <v>150</v>
      </c>
    </row>
    <row r="237" spans="1:13" ht="12.75" customHeight="1" x14ac:dyDescent="0.25">
      <c r="A237" s="76"/>
      <c r="B237" s="571" t="s">
        <v>7</v>
      </c>
      <c r="C237" s="230" t="s">
        <v>152</v>
      </c>
      <c r="D237" s="1" t="s">
        <v>448</v>
      </c>
      <c r="E237" s="11" t="s">
        <v>212</v>
      </c>
      <c r="F237" s="11">
        <v>152.55000000000001</v>
      </c>
      <c r="G237" s="11">
        <v>152.55000000000001</v>
      </c>
      <c r="H237" s="11">
        <v>152.55000000000001</v>
      </c>
      <c r="I237" s="576">
        <f>F237*1.2</f>
        <v>183.06</v>
      </c>
      <c r="J237" s="576">
        <f>I237*0.2+I237</f>
        <v>219.672</v>
      </c>
      <c r="K237" s="167">
        <f>H237/H237-1</f>
        <v>0</v>
      </c>
      <c r="L237" s="220" t="s">
        <v>150</v>
      </c>
    </row>
    <row r="238" spans="1:13" ht="12.75" hidden="1" customHeight="1" x14ac:dyDescent="0.25">
      <c r="A238" s="76"/>
      <c r="B238" s="572"/>
      <c r="C238" s="230" t="s">
        <v>157</v>
      </c>
      <c r="D238" s="1" t="s">
        <v>465</v>
      </c>
      <c r="E238" s="11" t="s">
        <v>149</v>
      </c>
      <c r="F238" s="11">
        <v>245.25</v>
      </c>
      <c r="G238" s="11">
        <v>245.25</v>
      </c>
      <c r="H238" s="11">
        <v>245.25</v>
      </c>
      <c r="I238" s="578"/>
      <c r="J238" s="578"/>
      <c r="K238" s="167">
        <f>H238/H237-1</f>
        <v>0.60766961651917395</v>
      </c>
      <c r="L238" s="220" t="s">
        <v>151</v>
      </c>
    </row>
    <row r="239" spans="1:13" ht="12" customHeight="1" x14ac:dyDescent="0.25">
      <c r="A239" s="95">
        <v>2</v>
      </c>
      <c r="B239" s="90" t="s">
        <v>75</v>
      </c>
      <c r="C239" s="229"/>
      <c r="D239" s="58"/>
      <c r="E239" s="218"/>
      <c r="F239" s="218"/>
      <c r="G239" s="219"/>
      <c r="H239" s="218"/>
      <c r="I239" s="409"/>
      <c r="J239" s="224"/>
      <c r="K239" s="163"/>
      <c r="L239" s="218"/>
    </row>
    <row r="240" spans="1:13" x14ac:dyDescent="0.25">
      <c r="A240" s="76"/>
      <c r="B240" s="478" t="s">
        <v>4</v>
      </c>
      <c r="C240" s="230" t="s">
        <v>157</v>
      </c>
      <c r="D240" s="1" t="s">
        <v>477</v>
      </c>
      <c r="E240" s="11" t="s">
        <v>149</v>
      </c>
      <c r="F240" s="11">
        <v>18.440000000000001</v>
      </c>
      <c r="G240" s="11">
        <v>18.440000000000001</v>
      </c>
      <c r="H240" s="11">
        <v>18.440000000000001</v>
      </c>
      <c r="I240" s="467">
        <f>F240*1.2</f>
        <v>22.128</v>
      </c>
      <c r="J240" s="477">
        <f>I240*0.2+I240</f>
        <v>26.553599999999999</v>
      </c>
      <c r="K240" s="440">
        <f>H240/H240-1</f>
        <v>0</v>
      </c>
      <c r="L240" s="466" t="s">
        <v>150</v>
      </c>
    </row>
    <row r="241" spans="1:12" x14ac:dyDescent="0.25">
      <c r="A241" s="76"/>
      <c r="B241" s="571" t="s">
        <v>5</v>
      </c>
      <c r="C241" s="230" t="s">
        <v>152</v>
      </c>
      <c r="D241" s="1" t="s">
        <v>244</v>
      </c>
      <c r="E241" s="11" t="s">
        <v>212</v>
      </c>
      <c r="F241" s="11">
        <v>40.4</v>
      </c>
      <c r="G241" s="11">
        <v>40.4</v>
      </c>
      <c r="H241" s="11">
        <v>40.4</v>
      </c>
      <c r="I241" s="576">
        <f>F241*1.2</f>
        <v>48.48</v>
      </c>
      <c r="J241" s="576">
        <f>I241*0.2+I241</f>
        <v>58.175999999999995</v>
      </c>
      <c r="K241" s="167">
        <f>H241/H241-1</f>
        <v>0</v>
      </c>
      <c r="L241" s="220" t="s">
        <v>150</v>
      </c>
    </row>
    <row r="242" spans="1:12" hidden="1" x14ac:dyDescent="0.25">
      <c r="A242" s="76"/>
      <c r="B242" s="573"/>
      <c r="C242" s="230" t="s">
        <v>311</v>
      </c>
      <c r="D242" s="1" t="s">
        <v>328</v>
      </c>
      <c r="E242" s="11" t="s">
        <v>149</v>
      </c>
      <c r="F242" s="11">
        <v>56.22</v>
      </c>
      <c r="G242" s="11">
        <v>56.22</v>
      </c>
      <c r="H242" s="11">
        <v>56.22</v>
      </c>
      <c r="I242" s="577"/>
      <c r="J242" s="577"/>
      <c r="K242" s="167">
        <f>H242/H241-1</f>
        <v>0.39158415841584171</v>
      </c>
      <c r="L242" s="220" t="s">
        <v>151</v>
      </c>
    </row>
    <row r="243" spans="1:12" hidden="1" x14ac:dyDescent="0.25">
      <c r="A243" s="76"/>
      <c r="B243" s="193"/>
      <c r="C243" s="230" t="s">
        <v>157</v>
      </c>
      <c r="D243" s="1" t="s">
        <v>477</v>
      </c>
      <c r="E243" s="11" t="s">
        <v>149</v>
      </c>
      <c r="F243" s="11">
        <v>64.650000000000006</v>
      </c>
      <c r="G243" s="11">
        <v>64.650000000000006</v>
      </c>
      <c r="H243" s="11">
        <v>64.650000000000006</v>
      </c>
      <c r="I243" s="578"/>
      <c r="J243" s="578"/>
      <c r="K243" s="167">
        <f>H243/H241-1</f>
        <v>0.60024752475247545</v>
      </c>
      <c r="L243" s="220" t="s">
        <v>151</v>
      </c>
    </row>
    <row r="244" spans="1:12" x14ac:dyDescent="0.25">
      <c r="A244" s="76"/>
      <c r="B244" s="479" t="s">
        <v>6</v>
      </c>
      <c r="C244" s="230" t="s">
        <v>311</v>
      </c>
      <c r="D244" s="1" t="s">
        <v>328</v>
      </c>
      <c r="E244" s="11" t="s">
        <v>149</v>
      </c>
      <c r="F244" s="11">
        <v>133.38</v>
      </c>
      <c r="G244" s="11">
        <v>133.38</v>
      </c>
      <c r="H244" s="11">
        <v>133.38</v>
      </c>
      <c r="I244" s="467">
        <f>F244*1.2</f>
        <v>160.05599999999998</v>
      </c>
      <c r="J244" s="477">
        <f>I244*0.2+I244</f>
        <v>192.06719999999999</v>
      </c>
      <c r="K244" s="440">
        <f>H244/H244-1</f>
        <v>0</v>
      </c>
      <c r="L244" s="466" t="s">
        <v>150</v>
      </c>
    </row>
    <row r="245" spans="1:12" x14ac:dyDescent="0.25">
      <c r="A245" s="76"/>
      <c r="B245" s="571" t="s">
        <v>7</v>
      </c>
      <c r="C245" s="230" t="s">
        <v>152</v>
      </c>
      <c r="D245" s="1" t="s">
        <v>244</v>
      </c>
      <c r="E245" s="11" t="s">
        <v>212</v>
      </c>
      <c r="F245" s="216">
        <v>185.7</v>
      </c>
      <c r="G245" s="216">
        <v>185.7</v>
      </c>
      <c r="H245" s="216">
        <v>185.7</v>
      </c>
      <c r="I245" s="576">
        <f>F245*1.2</f>
        <v>222.83999999999997</v>
      </c>
      <c r="J245" s="576">
        <f>I245*0.2+I245</f>
        <v>267.40799999999996</v>
      </c>
      <c r="K245" s="167">
        <f>H245/H245-1</f>
        <v>0</v>
      </c>
      <c r="L245" s="220" t="s">
        <v>150</v>
      </c>
    </row>
    <row r="246" spans="1:12" hidden="1" x14ac:dyDescent="0.25">
      <c r="A246" s="76"/>
      <c r="B246" s="572"/>
      <c r="C246" s="241" t="s">
        <v>157</v>
      </c>
      <c r="D246" s="1" t="s">
        <v>477</v>
      </c>
      <c r="E246" s="11" t="s">
        <v>149</v>
      </c>
      <c r="F246" s="11">
        <v>297.24</v>
      </c>
      <c r="G246" s="11">
        <v>297.24</v>
      </c>
      <c r="H246" s="11">
        <v>297.24</v>
      </c>
      <c r="I246" s="578"/>
      <c r="J246" s="578"/>
      <c r="K246" s="167">
        <f>H246/H245-1</f>
        <v>0.6006462035541198</v>
      </c>
      <c r="L246" s="220" t="s">
        <v>151</v>
      </c>
    </row>
    <row r="247" spans="1:12" x14ac:dyDescent="0.25">
      <c r="A247" s="95">
        <v>3</v>
      </c>
      <c r="B247" s="90" t="s">
        <v>76</v>
      </c>
      <c r="C247" s="229"/>
      <c r="D247" s="58"/>
      <c r="E247" s="218"/>
      <c r="F247" s="218"/>
      <c r="G247" s="219"/>
      <c r="H247" s="218"/>
      <c r="I247" s="409"/>
      <c r="J247" s="224"/>
      <c r="K247" s="163"/>
      <c r="L247" s="218"/>
    </row>
    <row r="248" spans="1:12" x14ac:dyDescent="0.25">
      <c r="A248" s="76"/>
      <c r="B248" s="478" t="s">
        <v>4</v>
      </c>
      <c r="C248" s="230" t="s">
        <v>157</v>
      </c>
      <c r="D248" s="1" t="s">
        <v>477</v>
      </c>
      <c r="E248" s="11" t="s">
        <v>149</v>
      </c>
      <c r="F248" s="11">
        <v>18.440000000000001</v>
      </c>
      <c r="G248" s="11">
        <v>18.440000000000001</v>
      </c>
      <c r="H248" s="11">
        <v>18.440000000000001</v>
      </c>
      <c r="I248" s="467">
        <f>F248*1.2</f>
        <v>22.128</v>
      </c>
      <c r="J248" s="477">
        <f>I248*0.2+I248</f>
        <v>26.553599999999999</v>
      </c>
      <c r="K248" s="440">
        <f>H248/H248-1</f>
        <v>0</v>
      </c>
      <c r="L248" s="466" t="s">
        <v>150</v>
      </c>
    </row>
    <row r="249" spans="1:12" x14ac:dyDescent="0.25">
      <c r="A249" s="76"/>
      <c r="B249" s="571" t="s">
        <v>5</v>
      </c>
      <c r="C249" s="230" t="s">
        <v>152</v>
      </c>
      <c r="D249" s="1" t="s">
        <v>244</v>
      </c>
      <c r="E249" s="11" t="s">
        <v>212</v>
      </c>
      <c r="F249" s="11">
        <v>40.4</v>
      </c>
      <c r="G249" s="11">
        <v>40.4</v>
      </c>
      <c r="H249" s="11">
        <v>40.4</v>
      </c>
      <c r="I249" s="576">
        <f>F249*1.2</f>
        <v>48.48</v>
      </c>
      <c r="J249" s="576">
        <f>I249*0.2+I249</f>
        <v>58.175999999999995</v>
      </c>
      <c r="K249" s="167">
        <f>H249/H249-1</f>
        <v>0</v>
      </c>
      <c r="L249" s="220" t="s">
        <v>150</v>
      </c>
    </row>
    <row r="250" spans="1:12" hidden="1" x14ac:dyDescent="0.25">
      <c r="A250" s="76"/>
      <c r="B250" s="573"/>
      <c r="C250" s="230" t="s">
        <v>311</v>
      </c>
      <c r="D250" s="1" t="s">
        <v>478</v>
      </c>
      <c r="E250" s="11"/>
      <c r="F250" s="11">
        <v>56.22</v>
      </c>
      <c r="G250" s="11">
        <v>56.22</v>
      </c>
      <c r="H250" s="11">
        <v>56.22</v>
      </c>
      <c r="I250" s="577"/>
      <c r="J250" s="577"/>
      <c r="K250" s="167">
        <f>H250/H249-1</f>
        <v>0.39158415841584171</v>
      </c>
      <c r="L250" s="220" t="s">
        <v>151</v>
      </c>
    </row>
    <row r="251" spans="1:12" hidden="1" x14ac:dyDescent="0.25">
      <c r="A251" s="76"/>
      <c r="B251" s="193"/>
      <c r="C251" s="230" t="s">
        <v>157</v>
      </c>
      <c r="D251" s="1" t="s">
        <v>477</v>
      </c>
      <c r="E251" s="11" t="s">
        <v>149</v>
      </c>
      <c r="F251" s="11">
        <v>64.650000000000006</v>
      </c>
      <c r="G251" s="11">
        <v>64.650000000000006</v>
      </c>
      <c r="H251" s="11">
        <v>64.650000000000006</v>
      </c>
      <c r="I251" s="578"/>
      <c r="J251" s="578"/>
      <c r="K251" s="167">
        <f>H251/H249</f>
        <v>1.6002475247524754</v>
      </c>
      <c r="L251" s="220" t="s">
        <v>151</v>
      </c>
    </row>
    <row r="252" spans="1:12" x14ac:dyDescent="0.25">
      <c r="A252" s="76"/>
      <c r="B252" s="479" t="s">
        <v>6</v>
      </c>
      <c r="C252" s="230" t="s">
        <v>311</v>
      </c>
      <c r="D252" s="1" t="s">
        <v>478</v>
      </c>
      <c r="E252" s="11"/>
      <c r="F252" s="11">
        <v>133.38</v>
      </c>
      <c r="G252" s="11">
        <v>133.38</v>
      </c>
      <c r="H252" s="11">
        <v>133.38</v>
      </c>
      <c r="I252" s="467">
        <f>F252*1.2</f>
        <v>160.05599999999998</v>
      </c>
      <c r="J252" s="477">
        <f>I252*0.2+I252</f>
        <v>192.06719999999999</v>
      </c>
      <c r="K252" s="440">
        <f>H252/H252-1</f>
        <v>0</v>
      </c>
      <c r="L252" s="466" t="s">
        <v>150</v>
      </c>
    </row>
    <row r="253" spans="1:12" x14ac:dyDescent="0.25">
      <c r="A253" s="76"/>
      <c r="B253" s="571" t="s">
        <v>7</v>
      </c>
      <c r="C253" s="230" t="s">
        <v>152</v>
      </c>
      <c r="D253" s="1" t="s">
        <v>244</v>
      </c>
      <c r="E253" s="11" t="s">
        <v>212</v>
      </c>
      <c r="F253" s="11">
        <v>185.7</v>
      </c>
      <c r="G253" s="11">
        <v>185.7</v>
      </c>
      <c r="H253" s="11">
        <v>185.7</v>
      </c>
      <c r="I253" s="576">
        <f>F253*1.2</f>
        <v>222.83999999999997</v>
      </c>
      <c r="J253" s="576">
        <f>I253*0.2+I253</f>
        <v>267.40799999999996</v>
      </c>
      <c r="K253" s="167">
        <f>H253/H253-1</f>
        <v>0</v>
      </c>
      <c r="L253" s="220" t="s">
        <v>150</v>
      </c>
    </row>
    <row r="254" spans="1:12" hidden="1" x14ac:dyDescent="0.25">
      <c r="A254" s="76"/>
      <c r="B254" s="572"/>
      <c r="C254" s="230" t="s">
        <v>157</v>
      </c>
      <c r="D254" s="1" t="s">
        <v>477</v>
      </c>
      <c r="E254" s="11" t="s">
        <v>149</v>
      </c>
      <c r="F254" s="11">
        <v>297.24</v>
      </c>
      <c r="G254" s="11">
        <v>297.24</v>
      </c>
      <c r="H254" s="11">
        <v>297.24</v>
      </c>
      <c r="I254" s="578"/>
      <c r="J254" s="578"/>
      <c r="K254" s="167">
        <f>H254/H253-1</f>
        <v>0.6006462035541198</v>
      </c>
      <c r="L254" s="220" t="s">
        <v>151</v>
      </c>
    </row>
    <row r="255" spans="1:12" x14ac:dyDescent="0.25">
      <c r="A255" s="95">
        <v>4</v>
      </c>
      <c r="B255" s="90" t="s">
        <v>77</v>
      </c>
      <c r="C255" s="229"/>
      <c r="D255" s="58"/>
      <c r="E255" s="218"/>
      <c r="F255" s="218"/>
      <c r="G255" s="219"/>
      <c r="H255" s="218"/>
      <c r="I255" s="409"/>
      <c r="J255" s="224"/>
      <c r="K255" s="163"/>
      <c r="L255" s="218"/>
    </row>
    <row r="256" spans="1:12" x14ac:dyDescent="0.25">
      <c r="A256" s="76"/>
      <c r="B256" s="478" t="s">
        <v>4</v>
      </c>
      <c r="C256" s="230" t="s">
        <v>157</v>
      </c>
      <c r="D256" s="1" t="s">
        <v>465</v>
      </c>
      <c r="E256" s="11" t="s">
        <v>149</v>
      </c>
      <c r="F256" s="11">
        <v>15.6</v>
      </c>
      <c r="G256" s="11">
        <v>15.6</v>
      </c>
      <c r="H256" s="11">
        <v>15.6</v>
      </c>
      <c r="I256" s="467">
        <f>F256*1.2</f>
        <v>18.72</v>
      </c>
      <c r="J256" s="477">
        <f>I256*0.2+I256</f>
        <v>22.463999999999999</v>
      </c>
      <c r="K256" s="440">
        <f>H256/H256-1</f>
        <v>0</v>
      </c>
      <c r="L256" s="466" t="s">
        <v>150</v>
      </c>
    </row>
    <row r="257" spans="1:12" x14ac:dyDescent="0.25">
      <c r="A257" s="76"/>
      <c r="B257" s="571" t="s">
        <v>5</v>
      </c>
      <c r="C257" s="230" t="s">
        <v>311</v>
      </c>
      <c r="D257" s="1" t="s">
        <v>459</v>
      </c>
      <c r="E257" s="11" t="s">
        <v>149</v>
      </c>
      <c r="F257" s="11">
        <v>36.83</v>
      </c>
      <c r="G257" s="11">
        <v>36.83</v>
      </c>
      <c r="H257" s="11">
        <v>36.83</v>
      </c>
      <c r="I257" s="576">
        <f>F257*1.2</f>
        <v>44.195999999999998</v>
      </c>
      <c r="J257" s="576">
        <f>I257*0.2+I257</f>
        <v>53.035199999999996</v>
      </c>
      <c r="K257" s="167">
        <f>H257/H257-1</f>
        <v>0</v>
      </c>
      <c r="L257" s="220" t="s">
        <v>150</v>
      </c>
    </row>
    <row r="258" spans="1:12" x14ac:dyDescent="0.25">
      <c r="A258" s="76"/>
      <c r="B258" s="573"/>
      <c r="C258" s="230" t="s">
        <v>152</v>
      </c>
      <c r="D258" s="1" t="s">
        <v>244</v>
      </c>
      <c r="E258" s="11" t="s">
        <v>212</v>
      </c>
      <c r="F258" s="11">
        <v>40.4</v>
      </c>
      <c r="G258" s="11">
        <v>40.4</v>
      </c>
      <c r="H258" s="11">
        <v>40.4</v>
      </c>
      <c r="I258" s="577"/>
      <c r="J258" s="577"/>
      <c r="K258" s="167">
        <f>H258/H257-1</f>
        <v>9.6931849036111961E-2</v>
      </c>
      <c r="L258" s="220" t="s">
        <v>155</v>
      </c>
    </row>
    <row r="259" spans="1:12" hidden="1" x14ac:dyDescent="0.25">
      <c r="A259" s="76"/>
      <c r="B259" s="193"/>
      <c r="C259" s="230" t="s">
        <v>157</v>
      </c>
      <c r="D259" s="1" t="s">
        <v>465</v>
      </c>
      <c r="E259" s="11" t="s">
        <v>149</v>
      </c>
      <c r="F259" s="11">
        <v>51.89</v>
      </c>
      <c r="G259" s="11">
        <v>51.89</v>
      </c>
      <c r="H259" s="11">
        <v>51.89</v>
      </c>
      <c r="I259" s="578"/>
      <c r="J259" s="578"/>
      <c r="K259" s="167">
        <f>H259/H257-1</f>
        <v>0.40890578332880811</v>
      </c>
      <c r="L259" s="220" t="s">
        <v>151</v>
      </c>
    </row>
    <row r="260" spans="1:12" x14ac:dyDescent="0.25">
      <c r="A260" s="76"/>
      <c r="B260" s="479" t="s">
        <v>6</v>
      </c>
      <c r="C260" s="230" t="s">
        <v>311</v>
      </c>
      <c r="D260" s="1" t="s">
        <v>459</v>
      </c>
      <c r="E260" s="11" t="s">
        <v>149</v>
      </c>
      <c r="F260" s="11">
        <v>86.02</v>
      </c>
      <c r="G260" s="11">
        <v>86.02</v>
      </c>
      <c r="H260" s="11">
        <v>86.02</v>
      </c>
      <c r="I260" s="467">
        <f>F260*1.2</f>
        <v>103.22399999999999</v>
      </c>
      <c r="J260" s="477">
        <f>I260*0.2+I260</f>
        <v>123.86879999999999</v>
      </c>
      <c r="K260" s="440">
        <f>H260/H260-1</f>
        <v>0</v>
      </c>
      <c r="L260" s="466" t="s">
        <v>150</v>
      </c>
    </row>
    <row r="261" spans="1:12" x14ac:dyDescent="0.25">
      <c r="A261" s="76"/>
      <c r="B261" s="571" t="s">
        <v>7</v>
      </c>
      <c r="C261" s="230" t="s">
        <v>152</v>
      </c>
      <c r="D261" s="1" t="s">
        <v>244</v>
      </c>
      <c r="E261" s="11" t="s">
        <v>212</v>
      </c>
      <c r="F261" s="11">
        <v>185.7</v>
      </c>
      <c r="G261" s="11">
        <v>185.7</v>
      </c>
      <c r="H261" s="11">
        <v>185.7</v>
      </c>
      <c r="I261" s="576">
        <f>F261*1.2</f>
        <v>222.83999999999997</v>
      </c>
      <c r="J261" s="576">
        <f>I261*0.2+I261</f>
        <v>267.40799999999996</v>
      </c>
      <c r="K261" s="167">
        <f>H261/H261-1</f>
        <v>0</v>
      </c>
      <c r="L261" s="220" t="s">
        <v>150</v>
      </c>
    </row>
    <row r="262" spans="1:12" hidden="1" x14ac:dyDescent="0.25">
      <c r="A262" s="76"/>
      <c r="B262" s="572"/>
      <c r="C262" s="230" t="s">
        <v>157</v>
      </c>
      <c r="D262" s="1" t="s">
        <v>465</v>
      </c>
      <c r="E262" s="11" t="s">
        <v>149</v>
      </c>
      <c r="F262" s="11">
        <v>245.25</v>
      </c>
      <c r="G262" s="11">
        <v>245.25</v>
      </c>
      <c r="H262" s="11">
        <v>245.25</v>
      </c>
      <c r="I262" s="578"/>
      <c r="J262" s="578"/>
      <c r="K262" s="167">
        <f>H262/H261-1</f>
        <v>0.32067851373182554</v>
      </c>
      <c r="L262" s="220" t="s">
        <v>151</v>
      </c>
    </row>
    <row r="263" spans="1:12" x14ac:dyDescent="0.25">
      <c r="A263" s="95">
        <v>5</v>
      </c>
      <c r="B263" s="90" t="s">
        <v>78</v>
      </c>
      <c r="C263" s="229"/>
      <c r="D263" s="58"/>
      <c r="E263" s="218"/>
      <c r="F263" s="218"/>
      <c r="G263" s="219"/>
      <c r="H263" s="218"/>
      <c r="I263" s="409"/>
      <c r="J263" s="224"/>
      <c r="K263" s="163"/>
      <c r="L263" s="218"/>
    </row>
    <row r="264" spans="1:12" x14ac:dyDescent="0.25">
      <c r="A264" s="76"/>
      <c r="B264" s="478" t="s">
        <v>4</v>
      </c>
      <c r="C264" s="230" t="s">
        <v>157</v>
      </c>
      <c r="D264" s="1" t="s">
        <v>465</v>
      </c>
      <c r="E264" s="11" t="s">
        <v>149</v>
      </c>
      <c r="F264" s="11">
        <v>15.6</v>
      </c>
      <c r="G264" s="11">
        <v>15.6</v>
      </c>
      <c r="H264" s="11">
        <v>15.6</v>
      </c>
      <c r="I264" s="467">
        <f>F264*1.2</f>
        <v>18.72</v>
      </c>
      <c r="J264" s="477">
        <f>I264*0.2+I264</f>
        <v>22.463999999999999</v>
      </c>
      <c r="K264" s="440">
        <f>H264/H264-1</f>
        <v>0</v>
      </c>
      <c r="L264" s="466" t="s">
        <v>150</v>
      </c>
    </row>
    <row r="265" spans="1:12" x14ac:dyDescent="0.25">
      <c r="A265" s="76"/>
      <c r="B265" s="571" t="s">
        <v>5</v>
      </c>
      <c r="C265" s="230" t="s">
        <v>152</v>
      </c>
      <c r="D265" s="1" t="s">
        <v>244</v>
      </c>
      <c r="E265" s="11" t="s">
        <v>212</v>
      </c>
      <c r="F265" s="11">
        <v>40.4</v>
      </c>
      <c r="G265" s="11">
        <v>40.4</v>
      </c>
      <c r="H265" s="11">
        <v>40.4</v>
      </c>
      <c r="I265" s="576">
        <f>F265*1.2</f>
        <v>48.48</v>
      </c>
      <c r="J265" s="576">
        <f>I265*0.2+I265</f>
        <v>58.175999999999995</v>
      </c>
      <c r="K265" s="167">
        <f>H265/H265-1</f>
        <v>0</v>
      </c>
      <c r="L265" s="220" t="s">
        <v>150</v>
      </c>
    </row>
    <row r="266" spans="1:12" x14ac:dyDescent="0.25">
      <c r="A266" s="76"/>
      <c r="B266" s="573"/>
      <c r="C266" s="230" t="s">
        <v>311</v>
      </c>
      <c r="D266" s="1" t="s">
        <v>456</v>
      </c>
      <c r="E266" s="11" t="s">
        <v>149</v>
      </c>
      <c r="F266" s="11">
        <v>42.01</v>
      </c>
      <c r="G266" s="11">
        <v>42.01</v>
      </c>
      <c r="H266" s="11">
        <v>42.01</v>
      </c>
      <c r="I266" s="577"/>
      <c r="J266" s="577"/>
      <c r="K266" s="167">
        <f>H266/H265-1</f>
        <v>3.9851485148514776E-2</v>
      </c>
      <c r="L266" s="220" t="s">
        <v>155</v>
      </c>
    </row>
    <row r="267" spans="1:12" hidden="1" x14ac:dyDescent="0.25">
      <c r="A267" s="76"/>
      <c r="B267" s="193"/>
      <c r="C267" s="230" t="s">
        <v>157</v>
      </c>
      <c r="D267" s="1" t="s">
        <v>465</v>
      </c>
      <c r="E267" s="11" t="s">
        <v>149</v>
      </c>
      <c r="F267" s="11">
        <v>51.89</v>
      </c>
      <c r="G267" s="11">
        <v>51.89</v>
      </c>
      <c r="H267" s="11">
        <v>51.89</v>
      </c>
      <c r="I267" s="578"/>
      <c r="J267" s="578"/>
      <c r="K267" s="167">
        <f>H267/H265-1</f>
        <v>0.28440594059405955</v>
      </c>
      <c r="L267" s="220" t="s">
        <v>151</v>
      </c>
    </row>
    <row r="268" spans="1:12" x14ac:dyDescent="0.25">
      <c r="A268" s="76"/>
      <c r="B268" s="479" t="s">
        <v>6</v>
      </c>
      <c r="C268" s="230" t="s">
        <v>311</v>
      </c>
      <c r="D268" s="1" t="s">
        <v>456</v>
      </c>
      <c r="E268" s="11" t="s">
        <v>149</v>
      </c>
      <c r="F268" s="11">
        <v>97.67</v>
      </c>
      <c r="G268" s="11">
        <v>97.67</v>
      </c>
      <c r="H268" s="11">
        <v>97.67</v>
      </c>
      <c r="I268" s="467">
        <f>F268*1.2</f>
        <v>117.20399999999999</v>
      </c>
      <c r="J268" s="477">
        <f>I268*0.2+I268</f>
        <v>140.6448</v>
      </c>
      <c r="K268" s="440">
        <f>H268/H268-1</f>
        <v>0</v>
      </c>
      <c r="L268" s="466" t="s">
        <v>150</v>
      </c>
    </row>
    <row r="269" spans="1:12" x14ac:dyDescent="0.25">
      <c r="A269" s="76"/>
      <c r="B269" s="571" t="s">
        <v>7</v>
      </c>
      <c r="C269" s="230" t="s">
        <v>152</v>
      </c>
      <c r="D269" s="1" t="s">
        <v>244</v>
      </c>
      <c r="E269" s="11" t="s">
        <v>212</v>
      </c>
      <c r="F269" s="11">
        <v>185.7</v>
      </c>
      <c r="G269" s="11">
        <v>185.7</v>
      </c>
      <c r="H269" s="11">
        <v>185.7</v>
      </c>
      <c r="I269" s="576">
        <f>F269*1.2</f>
        <v>222.83999999999997</v>
      </c>
      <c r="J269" s="576">
        <f>I269*0.2+I269</f>
        <v>267.40799999999996</v>
      </c>
      <c r="K269" s="167">
        <f>H269/H269-1</f>
        <v>0</v>
      </c>
      <c r="L269" s="220" t="s">
        <v>150</v>
      </c>
    </row>
    <row r="270" spans="1:12" hidden="1" x14ac:dyDescent="0.25">
      <c r="A270" s="76"/>
      <c r="B270" s="572"/>
      <c r="C270" s="230" t="s">
        <v>157</v>
      </c>
      <c r="D270" s="1" t="s">
        <v>465</v>
      </c>
      <c r="E270" s="11" t="s">
        <v>149</v>
      </c>
      <c r="F270" s="11">
        <v>245.25</v>
      </c>
      <c r="G270" s="11">
        <v>245.25</v>
      </c>
      <c r="H270" s="11">
        <v>245.25</v>
      </c>
      <c r="I270" s="578"/>
      <c r="J270" s="578"/>
      <c r="K270" s="167">
        <f>H270/H269-1</f>
        <v>0.32067851373182554</v>
      </c>
      <c r="L270" s="220" t="s">
        <v>151</v>
      </c>
    </row>
    <row r="271" spans="1:12" ht="20.25" customHeight="1" x14ac:dyDescent="0.25">
      <c r="A271" s="9"/>
      <c r="B271" s="102"/>
      <c r="C271" s="231"/>
      <c r="D271" s="6"/>
      <c r="E271" s="12"/>
      <c r="F271" s="12"/>
      <c r="G271" s="217"/>
      <c r="H271" s="12"/>
      <c r="I271" s="410"/>
      <c r="J271" s="225"/>
      <c r="K271" s="169"/>
      <c r="L271" s="12"/>
    </row>
    <row r="272" spans="1:12" s="10" customFormat="1" ht="51" x14ac:dyDescent="0.25">
      <c r="A272" s="214"/>
      <c r="B272" s="215" t="s">
        <v>479</v>
      </c>
      <c r="C272" s="228" t="s">
        <v>146</v>
      </c>
      <c r="D272" s="121" t="s">
        <v>310</v>
      </c>
      <c r="E272" s="160" t="s">
        <v>2</v>
      </c>
      <c r="F272" s="127" t="s">
        <v>3</v>
      </c>
      <c r="G272" s="127" t="s">
        <v>141</v>
      </c>
      <c r="H272" s="127" t="s">
        <v>142</v>
      </c>
      <c r="I272" s="341" t="s">
        <v>553</v>
      </c>
      <c r="J272" s="194" t="s">
        <v>140</v>
      </c>
      <c r="K272" s="192" t="s">
        <v>139</v>
      </c>
      <c r="L272" s="117" t="s">
        <v>143</v>
      </c>
    </row>
    <row r="273" spans="1:12" x14ac:dyDescent="0.25">
      <c r="A273" s="95">
        <v>1</v>
      </c>
      <c r="B273" s="90" t="s">
        <v>74</v>
      </c>
      <c r="C273" s="229"/>
      <c r="D273" s="58"/>
      <c r="E273" s="218"/>
      <c r="F273" s="218"/>
      <c r="G273" s="219"/>
      <c r="H273" s="218"/>
      <c r="I273" s="409"/>
      <c r="J273" s="224"/>
      <c r="K273" s="163"/>
      <c r="L273" s="218"/>
    </row>
    <row r="274" spans="1:12" x14ac:dyDescent="0.25">
      <c r="A274" s="76"/>
      <c r="B274" s="571" t="s">
        <v>4</v>
      </c>
      <c r="C274" s="230" t="s">
        <v>152</v>
      </c>
      <c r="D274" s="1" t="s">
        <v>448</v>
      </c>
      <c r="E274" s="11" t="s">
        <v>212</v>
      </c>
      <c r="F274" s="11">
        <v>10.9</v>
      </c>
      <c r="G274" s="11">
        <v>10.9</v>
      </c>
      <c r="H274" s="11">
        <v>10.9</v>
      </c>
      <c r="I274" s="576">
        <f>F274*1.2</f>
        <v>13.08</v>
      </c>
      <c r="J274" s="576">
        <f>I274*0.2+I274</f>
        <v>15.696</v>
      </c>
      <c r="K274" s="167">
        <f>F274/F274-1</f>
        <v>0</v>
      </c>
      <c r="L274" s="220" t="s">
        <v>150</v>
      </c>
    </row>
    <row r="275" spans="1:12" hidden="1" x14ac:dyDescent="0.25">
      <c r="A275" s="76"/>
      <c r="B275" s="572"/>
      <c r="C275" s="230" t="s">
        <v>157</v>
      </c>
      <c r="D275" s="1" t="s">
        <v>480</v>
      </c>
      <c r="E275" s="11" t="s">
        <v>149</v>
      </c>
      <c r="F275" s="11">
        <v>14.62</v>
      </c>
      <c r="G275" s="11">
        <v>14.62</v>
      </c>
      <c r="H275" s="11">
        <v>14.62</v>
      </c>
      <c r="I275" s="578"/>
      <c r="J275" s="578"/>
      <c r="K275" s="167">
        <f>F275/F274-1</f>
        <v>0.34128440366972468</v>
      </c>
      <c r="L275" s="220" t="s">
        <v>151</v>
      </c>
    </row>
    <row r="276" spans="1:12" x14ac:dyDescent="0.25">
      <c r="A276" s="76"/>
      <c r="B276" s="571" t="s">
        <v>5</v>
      </c>
      <c r="C276" s="230" t="s">
        <v>152</v>
      </c>
      <c r="D276" s="1" t="s">
        <v>448</v>
      </c>
      <c r="E276" s="11" t="s">
        <v>212</v>
      </c>
      <c r="F276" s="11">
        <v>32.700000000000003</v>
      </c>
      <c r="G276" s="11">
        <v>32.700000000000003</v>
      </c>
      <c r="H276" s="11">
        <v>32.700000000000003</v>
      </c>
      <c r="I276" s="576">
        <f>F276*1.2</f>
        <v>39.24</v>
      </c>
      <c r="J276" s="576">
        <f>I276*0.2+I276</f>
        <v>47.088000000000001</v>
      </c>
      <c r="K276" s="167">
        <f>F276/F276-1</f>
        <v>0</v>
      </c>
      <c r="L276" s="220" t="s">
        <v>150</v>
      </c>
    </row>
    <row r="277" spans="1:12" x14ac:dyDescent="0.25">
      <c r="A277" s="76"/>
      <c r="B277" s="573"/>
      <c r="C277" s="230" t="s">
        <v>311</v>
      </c>
      <c r="D277" s="1" t="s">
        <v>453</v>
      </c>
      <c r="E277" s="11" t="s">
        <v>149</v>
      </c>
      <c r="F277" s="11">
        <v>36.369999999999997</v>
      </c>
      <c r="G277" s="11">
        <v>36.369999999999997</v>
      </c>
      <c r="H277" s="11">
        <v>36.369999999999997</v>
      </c>
      <c r="I277" s="577"/>
      <c r="J277" s="577"/>
      <c r="K277" s="167">
        <f>F277/F276-1</f>
        <v>0.11223241590214039</v>
      </c>
      <c r="L277" s="220" t="s">
        <v>155</v>
      </c>
    </row>
    <row r="278" spans="1:12" hidden="1" x14ac:dyDescent="0.25">
      <c r="A278" s="76"/>
      <c r="B278" s="193"/>
      <c r="C278" s="230" t="s">
        <v>157</v>
      </c>
      <c r="D278" s="1" t="s">
        <v>480</v>
      </c>
      <c r="E278" s="11" t="s">
        <v>149</v>
      </c>
      <c r="F278" s="11">
        <v>50.23</v>
      </c>
      <c r="G278" s="11">
        <v>50.23</v>
      </c>
      <c r="H278" s="11">
        <v>50.23</v>
      </c>
      <c r="I278" s="578"/>
      <c r="J278" s="578"/>
      <c r="K278" s="167">
        <f>F278/F276-1</f>
        <v>0.53608562691131478</v>
      </c>
      <c r="L278" s="220" t="s">
        <v>151</v>
      </c>
    </row>
    <row r="279" spans="1:12" x14ac:dyDescent="0.25">
      <c r="A279" s="76"/>
      <c r="B279" s="479" t="s">
        <v>6</v>
      </c>
      <c r="C279" s="230" t="s">
        <v>311</v>
      </c>
      <c r="D279" s="1" t="s">
        <v>453</v>
      </c>
      <c r="E279" s="11" t="s">
        <v>149</v>
      </c>
      <c r="F279" s="11">
        <v>84.57</v>
      </c>
      <c r="G279" s="11">
        <v>84.57</v>
      </c>
      <c r="H279" s="11">
        <v>84.57</v>
      </c>
      <c r="I279" s="467">
        <f>F279*1.2</f>
        <v>101.48399999999999</v>
      </c>
      <c r="J279" s="477">
        <f>I279*0.2+I279</f>
        <v>121.7808</v>
      </c>
      <c r="K279" s="440">
        <f>H279/H279-1</f>
        <v>0</v>
      </c>
      <c r="L279" s="466" t="s">
        <v>150</v>
      </c>
    </row>
    <row r="280" spans="1:12" x14ac:dyDescent="0.25">
      <c r="A280" s="76"/>
      <c r="B280" s="571" t="s">
        <v>7</v>
      </c>
      <c r="C280" s="230" t="s">
        <v>152</v>
      </c>
      <c r="D280" s="1" t="s">
        <v>448</v>
      </c>
      <c r="E280" s="11" t="s">
        <v>212</v>
      </c>
      <c r="F280" s="11">
        <v>152.55000000000001</v>
      </c>
      <c r="G280" s="11">
        <v>152.55000000000001</v>
      </c>
      <c r="H280" s="11">
        <v>152.55000000000001</v>
      </c>
      <c r="I280" s="576">
        <f>F280*1.2</f>
        <v>183.06</v>
      </c>
      <c r="J280" s="576">
        <f>I280*0.2+I280</f>
        <v>219.672</v>
      </c>
      <c r="K280" s="167">
        <f>H280/H280-1</f>
        <v>0</v>
      </c>
      <c r="L280" s="220" t="s">
        <v>150</v>
      </c>
    </row>
    <row r="281" spans="1:12" hidden="1" x14ac:dyDescent="0.25">
      <c r="A281" s="76"/>
      <c r="B281" s="572"/>
      <c r="C281" s="230" t="s">
        <v>157</v>
      </c>
      <c r="D281" s="1" t="s">
        <v>480</v>
      </c>
      <c r="E281" s="11" t="s">
        <v>149</v>
      </c>
      <c r="F281" s="11">
        <v>229.55</v>
      </c>
      <c r="G281" s="11">
        <v>229.55</v>
      </c>
      <c r="H281" s="11">
        <v>229.55</v>
      </c>
      <c r="I281" s="578"/>
      <c r="J281" s="578"/>
      <c r="K281" s="167">
        <f>H281/H280-1</f>
        <v>0.5047525401507702</v>
      </c>
      <c r="L281" s="220" t="s">
        <v>151</v>
      </c>
    </row>
    <row r="282" spans="1:12" x14ac:dyDescent="0.25">
      <c r="A282" s="95">
        <v>2</v>
      </c>
      <c r="B282" s="90" t="s">
        <v>75</v>
      </c>
      <c r="C282" s="229"/>
      <c r="D282" s="58"/>
      <c r="E282" s="218"/>
      <c r="F282" s="218"/>
      <c r="G282" s="219"/>
      <c r="H282" s="218"/>
      <c r="I282" s="409"/>
      <c r="J282" s="224"/>
      <c r="K282" s="163"/>
      <c r="L282" s="218"/>
    </row>
    <row r="283" spans="1:12" x14ac:dyDescent="0.25">
      <c r="A283" s="76"/>
      <c r="B283" s="478" t="s">
        <v>4</v>
      </c>
      <c r="C283" s="230" t="s">
        <v>157</v>
      </c>
      <c r="D283" s="1" t="s">
        <v>480</v>
      </c>
      <c r="E283" s="11" t="s">
        <v>149</v>
      </c>
      <c r="F283" s="11">
        <v>14.62</v>
      </c>
      <c r="G283" s="11">
        <v>14.62</v>
      </c>
      <c r="H283" s="11">
        <v>14.62</v>
      </c>
      <c r="I283" s="467">
        <f>F283*1.2</f>
        <v>17.543999999999997</v>
      </c>
      <c r="J283" s="477">
        <f>I283*0.2+I283</f>
        <v>21.052799999999998</v>
      </c>
      <c r="K283" s="440">
        <f>H283/H283-1</f>
        <v>0</v>
      </c>
      <c r="L283" s="466" t="s">
        <v>150</v>
      </c>
    </row>
    <row r="284" spans="1:12" x14ac:dyDescent="0.25">
      <c r="A284" s="76"/>
      <c r="B284" s="571" t="s">
        <v>5</v>
      </c>
      <c r="C284" s="230" t="s">
        <v>152</v>
      </c>
      <c r="D284" s="1" t="s">
        <v>244</v>
      </c>
      <c r="E284" s="11" t="s">
        <v>212</v>
      </c>
      <c r="F284" s="11">
        <v>38.15</v>
      </c>
      <c r="G284" s="11">
        <v>38.15</v>
      </c>
      <c r="H284" s="11">
        <v>38.15</v>
      </c>
      <c r="I284" s="576">
        <f>F284*1.2</f>
        <v>45.779999999999994</v>
      </c>
      <c r="J284" s="576">
        <f>I284*0.2+I284</f>
        <v>54.935999999999993</v>
      </c>
      <c r="K284" s="167">
        <f>H284/H284-1</f>
        <v>0</v>
      </c>
      <c r="L284" s="220" t="s">
        <v>150</v>
      </c>
    </row>
    <row r="285" spans="1:12" hidden="1" x14ac:dyDescent="0.25">
      <c r="A285" s="76"/>
      <c r="B285" s="573"/>
      <c r="C285" s="230" t="s">
        <v>157</v>
      </c>
      <c r="D285" s="1" t="s">
        <v>480</v>
      </c>
      <c r="E285" s="11" t="s">
        <v>149</v>
      </c>
      <c r="F285" s="11">
        <v>50.23</v>
      </c>
      <c r="G285" s="11">
        <v>50.23</v>
      </c>
      <c r="H285" s="11">
        <v>50.23</v>
      </c>
      <c r="I285" s="577"/>
      <c r="J285" s="577"/>
      <c r="K285" s="167">
        <f>H285/H284-1</f>
        <v>0.31664482306684127</v>
      </c>
      <c r="L285" s="220" t="s">
        <v>151</v>
      </c>
    </row>
    <row r="286" spans="1:12" hidden="1" x14ac:dyDescent="0.25">
      <c r="A286" s="76"/>
      <c r="B286" s="573"/>
      <c r="C286" s="230" t="s">
        <v>311</v>
      </c>
      <c r="D286" s="1" t="s">
        <v>168</v>
      </c>
      <c r="E286" s="11" t="s">
        <v>149</v>
      </c>
      <c r="F286" s="11">
        <v>51.6</v>
      </c>
      <c r="G286" s="11">
        <v>51.6</v>
      </c>
      <c r="H286" s="11">
        <v>51.6</v>
      </c>
      <c r="I286" s="577"/>
      <c r="J286" s="577"/>
      <c r="K286" s="167">
        <f>H286/H284-1</f>
        <v>0.35255570117955437</v>
      </c>
      <c r="L286" s="220" t="s">
        <v>151</v>
      </c>
    </row>
    <row r="287" spans="1:12" ht="15.75" hidden="1" customHeight="1" x14ac:dyDescent="0.25">
      <c r="A287" s="76"/>
      <c r="B287" s="572"/>
      <c r="C287" s="230" t="s">
        <v>311</v>
      </c>
      <c r="D287" s="1" t="s">
        <v>481</v>
      </c>
      <c r="E287" s="11" t="s">
        <v>149</v>
      </c>
      <c r="F287" s="11">
        <v>57.3</v>
      </c>
      <c r="G287" s="11">
        <v>57.3</v>
      </c>
      <c r="H287" s="11">
        <v>57.3</v>
      </c>
      <c r="I287" s="578"/>
      <c r="J287" s="578"/>
      <c r="K287" s="167">
        <f>H287/H284-1</f>
        <v>0.50196592398427264</v>
      </c>
      <c r="L287" s="220" t="s">
        <v>151</v>
      </c>
    </row>
    <row r="288" spans="1:12" x14ac:dyDescent="0.25">
      <c r="A288" s="76"/>
      <c r="B288" s="478" t="s">
        <v>7</v>
      </c>
      <c r="C288" s="230" t="s">
        <v>157</v>
      </c>
      <c r="D288" s="1" t="s">
        <v>480</v>
      </c>
      <c r="E288" s="11" t="s">
        <v>149</v>
      </c>
      <c r="F288" s="11">
        <v>229.55</v>
      </c>
      <c r="G288" s="11">
        <v>229.55</v>
      </c>
      <c r="H288" s="11">
        <v>229.55</v>
      </c>
      <c r="I288" s="467">
        <f>F288*1.2</f>
        <v>275.45999999999998</v>
      </c>
      <c r="J288" s="477">
        <f>I288*0.2+I288</f>
        <v>330.55199999999996</v>
      </c>
      <c r="K288" s="440">
        <f>H288/H288-1</f>
        <v>0</v>
      </c>
      <c r="L288" s="466" t="s">
        <v>150</v>
      </c>
    </row>
    <row r="289" spans="1:12" x14ac:dyDescent="0.25">
      <c r="A289" s="95">
        <v>3</v>
      </c>
      <c r="B289" s="90" t="s">
        <v>76</v>
      </c>
      <c r="C289" s="229"/>
      <c r="D289" s="58"/>
      <c r="E289" s="218"/>
      <c r="F289" s="218"/>
      <c r="G289" s="219"/>
      <c r="H289" s="218"/>
      <c r="I289" s="409"/>
      <c r="J289" s="224"/>
      <c r="K289" s="163"/>
      <c r="L289" s="218"/>
    </row>
    <row r="290" spans="1:12" x14ac:dyDescent="0.25">
      <c r="A290" s="76"/>
      <c r="B290" s="478" t="s">
        <v>4</v>
      </c>
      <c r="C290" s="230" t="s">
        <v>157</v>
      </c>
      <c r="D290" s="1" t="s">
        <v>480</v>
      </c>
      <c r="E290" s="11"/>
      <c r="F290" s="11">
        <v>14.62</v>
      </c>
      <c r="G290" s="11">
        <v>14.62</v>
      </c>
      <c r="H290" s="11">
        <v>14.62</v>
      </c>
      <c r="I290" s="467">
        <f>F290*1.2</f>
        <v>17.543999999999997</v>
      </c>
      <c r="J290" s="477">
        <f>I290*0.2+I290</f>
        <v>21.052799999999998</v>
      </c>
      <c r="K290" s="440">
        <f>H290/H290-1</f>
        <v>0</v>
      </c>
      <c r="L290" s="466" t="s">
        <v>150</v>
      </c>
    </row>
    <row r="291" spans="1:12" x14ac:dyDescent="0.25">
      <c r="A291" s="76"/>
      <c r="B291" s="528" t="s">
        <v>5</v>
      </c>
      <c r="C291" s="230" t="s">
        <v>152</v>
      </c>
      <c r="D291" s="1" t="s">
        <v>244</v>
      </c>
      <c r="E291" s="11" t="s">
        <v>212</v>
      </c>
      <c r="F291" s="11">
        <v>38.15</v>
      </c>
      <c r="G291" s="11">
        <v>38.15</v>
      </c>
      <c r="H291" s="11">
        <v>38.15</v>
      </c>
      <c r="I291" s="576">
        <f>F291*1.2</f>
        <v>45.779999999999994</v>
      </c>
      <c r="J291" s="576">
        <f>I291*0.2+I291</f>
        <v>54.935999999999993</v>
      </c>
      <c r="K291" s="167">
        <f>H291/H291-1</f>
        <v>0</v>
      </c>
      <c r="L291" s="220" t="s">
        <v>150</v>
      </c>
    </row>
    <row r="292" spans="1:12" hidden="1" x14ac:dyDescent="0.25">
      <c r="A292" s="76"/>
      <c r="B292" s="528"/>
      <c r="C292" s="230" t="s">
        <v>157</v>
      </c>
      <c r="D292" s="1" t="s">
        <v>480</v>
      </c>
      <c r="E292" s="11"/>
      <c r="F292" s="11">
        <v>50.23</v>
      </c>
      <c r="G292" s="11">
        <v>50.23</v>
      </c>
      <c r="H292" s="11">
        <v>50.23</v>
      </c>
      <c r="I292" s="577"/>
      <c r="J292" s="577"/>
      <c r="K292" s="167">
        <f>H292/H291-1</f>
        <v>0.31664482306684127</v>
      </c>
      <c r="L292" s="220" t="s">
        <v>151</v>
      </c>
    </row>
    <row r="293" spans="1:12" hidden="1" x14ac:dyDescent="0.25">
      <c r="A293" s="76"/>
      <c r="B293" s="528"/>
      <c r="C293" s="230" t="s">
        <v>311</v>
      </c>
      <c r="D293" s="1" t="s">
        <v>168</v>
      </c>
      <c r="E293" s="11" t="s">
        <v>149</v>
      </c>
      <c r="F293" s="11">
        <v>51.6</v>
      </c>
      <c r="G293" s="11">
        <v>51.6</v>
      </c>
      <c r="H293" s="11">
        <v>51.6</v>
      </c>
      <c r="I293" s="577"/>
      <c r="J293" s="577"/>
      <c r="K293" s="167">
        <f>H293/H291-1</f>
        <v>0.35255570117955437</v>
      </c>
      <c r="L293" s="220" t="s">
        <v>151</v>
      </c>
    </row>
    <row r="294" spans="1:12" hidden="1" x14ac:dyDescent="0.25">
      <c r="A294" s="76"/>
      <c r="B294" s="528"/>
      <c r="C294" s="230"/>
      <c r="D294" s="1" t="s">
        <v>482</v>
      </c>
      <c r="E294" s="11" t="s">
        <v>149</v>
      </c>
      <c r="F294" s="11">
        <v>57.3</v>
      </c>
      <c r="G294" s="11">
        <v>57.3</v>
      </c>
      <c r="H294" s="11">
        <v>57.3</v>
      </c>
      <c r="I294" s="578"/>
      <c r="J294" s="578"/>
      <c r="K294" s="167">
        <f>H294/H291-1</f>
        <v>0.50196592398427264</v>
      </c>
      <c r="L294" s="220" t="s">
        <v>151</v>
      </c>
    </row>
    <row r="295" spans="1:12" x14ac:dyDescent="0.25">
      <c r="A295" s="76"/>
      <c r="B295" s="474" t="s">
        <v>7</v>
      </c>
      <c r="C295" s="230" t="s">
        <v>157</v>
      </c>
      <c r="D295" s="1" t="s">
        <v>480</v>
      </c>
      <c r="E295" s="11"/>
      <c r="F295" s="216">
        <v>229.55</v>
      </c>
      <c r="G295" s="216">
        <v>229.55</v>
      </c>
      <c r="H295" s="216">
        <v>229.55</v>
      </c>
      <c r="I295" s="467">
        <f>F295*1.2</f>
        <v>275.45999999999998</v>
      </c>
      <c r="J295" s="477">
        <f>I295*0.2+I295</f>
        <v>330.55199999999996</v>
      </c>
      <c r="K295" s="440">
        <f>H295/H295-1</f>
        <v>0</v>
      </c>
      <c r="L295" s="466" t="s">
        <v>150</v>
      </c>
    </row>
    <row r="296" spans="1:12" x14ac:dyDescent="0.25">
      <c r="A296" s="9"/>
      <c r="B296" s="102"/>
      <c r="C296" s="231"/>
      <c r="D296" s="6"/>
      <c r="E296" s="12"/>
      <c r="F296" s="12"/>
      <c r="G296" s="217"/>
      <c r="H296" s="12"/>
      <c r="I296" s="410"/>
      <c r="J296" s="225"/>
      <c r="K296" s="169"/>
      <c r="L296" s="12"/>
    </row>
  </sheetData>
  <sheetProtection algorithmName="SHA-512" hashValue="U/2sq8w3S8O2VKGZVYs29sJ8v4y9AuhFceXWfe+O1GUgDQM/aQJPbiX+pGFSiUm5CWuPA0TLPhfWaz9WDTb1ig==" saltValue="5mKISk8VWNF8BcsQrb3WuA==" spinCount="100000" sheet="1" objects="1" scenarios="1"/>
  <sortState ref="C131:H133">
    <sortCondition ref="G131:G133"/>
  </sortState>
  <mergeCells count="270">
    <mergeCell ref="J280:J281"/>
    <mergeCell ref="I284:I287"/>
    <mergeCell ref="J284:J287"/>
    <mergeCell ref="B284:B287"/>
    <mergeCell ref="B291:B294"/>
    <mergeCell ref="I269:I270"/>
    <mergeCell ref="J269:J270"/>
    <mergeCell ref="B274:B275"/>
    <mergeCell ref="B276:B277"/>
    <mergeCell ref="B280:B281"/>
    <mergeCell ref="I291:I294"/>
    <mergeCell ref="J291:J294"/>
    <mergeCell ref="I274:I275"/>
    <mergeCell ref="J274:J275"/>
    <mergeCell ref="I276:I278"/>
    <mergeCell ref="J276:J278"/>
    <mergeCell ref="I280:I281"/>
    <mergeCell ref="J257:J259"/>
    <mergeCell ref="I261:I262"/>
    <mergeCell ref="J261:J262"/>
    <mergeCell ref="I265:I267"/>
    <mergeCell ref="J265:J267"/>
    <mergeCell ref="B257:B258"/>
    <mergeCell ref="B261:B262"/>
    <mergeCell ref="B265:B266"/>
    <mergeCell ref="B269:B270"/>
    <mergeCell ref="I257:I259"/>
    <mergeCell ref="I249:I251"/>
    <mergeCell ref="J249:J251"/>
    <mergeCell ref="I253:I254"/>
    <mergeCell ref="J253:J254"/>
    <mergeCell ref="B249:B250"/>
    <mergeCell ref="B253:B254"/>
    <mergeCell ref="I226:I227"/>
    <mergeCell ref="J226:J227"/>
    <mergeCell ref="B231:B232"/>
    <mergeCell ref="B233:B234"/>
    <mergeCell ref="B237:B238"/>
    <mergeCell ref="I231:I232"/>
    <mergeCell ref="J231:J232"/>
    <mergeCell ref="I233:I235"/>
    <mergeCell ref="J233:J235"/>
    <mergeCell ref="I237:I238"/>
    <mergeCell ref="J237:J238"/>
    <mergeCell ref="B226:B227"/>
    <mergeCell ref="B241:B242"/>
    <mergeCell ref="B245:B246"/>
    <mergeCell ref="I241:I243"/>
    <mergeCell ref="J241:J243"/>
    <mergeCell ref="I245:I246"/>
    <mergeCell ref="J245:J246"/>
    <mergeCell ref="I216:I217"/>
    <mergeCell ref="J216:J217"/>
    <mergeCell ref="I211:I213"/>
    <mergeCell ref="J211:J213"/>
    <mergeCell ref="J214:J215"/>
    <mergeCell ref="B219:B220"/>
    <mergeCell ref="B221:B222"/>
    <mergeCell ref="B224:B225"/>
    <mergeCell ref="J219:J220"/>
    <mergeCell ref="I221:I223"/>
    <mergeCell ref="J221:J223"/>
    <mergeCell ref="J224:J225"/>
    <mergeCell ref="B216:B217"/>
    <mergeCell ref="I201:I203"/>
    <mergeCell ref="J201:J203"/>
    <mergeCell ref="J204:J205"/>
    <mergeCell ref="I206:I207"/>
    <mergeCell ref="J206:J207"/>
    <mergeCell ref="B209:B210"/>
    <mergeCell ref="B211:B212"/>
    <mergeCell ref="B214:B215"/>
    <mergeCell ref="J209:J210"/>
    <mergeCell ref="B201:B202"/>
    <mergeCell ref="B204:B205"/>
    <mergeCell ref="B206:B207"/>
    <mergeCell ref="J189:J190"/>
    <mergeCell ref="I191:I193"/>
    <mergeCell ref="J191:J193"/>
    <mergeCell ref="J194:J195"/>
    <mergeCell ref="I196:I197"/>
    <mergeCell ref="J196:J197"/>
    <mergeCell ref="B199:B200"/>
    <mergeCell ref="J199:J200"/>
    <mergeCell ref="B189:B190"/>
    <mergeCell ref="B191:B192"/>
    <mergeCell ref="B194:B195"/>
    <mergeCell ref="B196:B197"/>
    <mergeCell ref="B179:B180"/>
    <mergeCell ref="B181:B182"/>
    <mergeCell ref="B184:B185"/>
    <mergeCell ref="B186:B187"/>
    <mergeCell ref="I179:I180"/>
    <mergeCell ref="J179:J180"/>
    <mergeCell ref="I181:I183"/>
    <mergeCell ref="J181:J183"/>
    <mergeCell ref="J184:J185"/>
    <mergeCell ref="I186:I187"/>
    <mergeCell ref="J186:J187"/>
    <mergeCell ref="B167:B168"/>
    <mergeCell ref="B169:B170"/>
    <mergeCell ref="B172:B173"/>
    <mergeCell ref="B174:B175"/>
    <mergeCell ref="J167:J168"/>
    <mergeCell ref="I169:I171"/>
    <mergeCell ref="J169:J171"/>
    <mergeCell ref="J172:J173"/>
    <mergeCell ref="I174:I175"/>
    <mergeCell ref="J174:J175"/>
    <mergeCell ref="B157:B158"/>
    <mergeCell ref="B159:B160"/>
    <mergeCell ref="B162:B163"/>
    <mergeCell ref="B164:B165"/>
    <mergeCell ref="J157:J158"/>
    <mergeCell ref="I159:I161"/>
    <mergeCell ref="J159:J161"/>
    <mergeCell ref="J162:J163"/>
    <mergeCell ref="I164:I165"/>
    <mergeCell ref="J164:J165"/>
    <mergeCell ref="B147:B148"/>
    <mergeCell ref="B149:B150"/>
    <mergeCell ref="B152:B153"/>
    <mergeCell ref="B154:B155"/>
    <mergeCell ref="J147:J148"/>
    <mergeCell ref="I149:I151"/>
    <mergeCell ref="J149:J151"/>
    <mergeCell ref="J152:J153"/>
    <mergeCell ref="I154:I155"/>
    <mergeCell ref="J154:J155"/>
    <mergeCell ref="B137:B138"/>
    <mergeCell ref="B139:B140"/>
    <mergeCell ref="B142:B143"/>
    <mergeCell ref="B144:B145"/>
    <mergeCell ref="J137:J138"/>
    <mergeCell ref="I139:I141"/>
    <mergeCell ref="J139:J141"/>
    <mergeCell ref="J142:J143"/>
    <mergeCell ref="I144:I145"/>
    <mergeCell ref="J144:J145"/>
    <mergeCell ref="B134:B135"/>
    <mergeCell ref="I127:I128"/>
    <mergeCell ref="J127:J128"/>
    <mergeCell ref="I129:I131"/>
    <mergeCell ref="J129:J131"/>
    <mergeCell ref="J132:J133"/>
    <mergeCell ref="I134:I135"/>
    <mergeCell ref="J134:J135"/>
    <mergeCell ref="B129:B130"/>
    <mergeCell ref="B132:B133"/>
    <mergeCell ref="I119:I121"/>
    <mergeCell ref="J119:J121"/>
    <mergeCell ref="J122:J123"/>
    <mergeCell ref="I124:I125"/>
    <mergeCell ref="J124:J125"/>
    <mergeCell ref="B127:B128"/>
    <mergeCell ref="B119:B120"/>
    <mergeCell ref="B122:B123"/>
    <mergeCell ref="B124:B125"/>
    <mergeCell ref="B110:B111"/>
    <mergeCell ref="B112:B113"/>
    <mergeCell ref="J105:J106"/>
    <mergeCell ref="I107:I109"/>
    <mergeCell ref="J107:J109"/>
    <mergeCell ref="J110:J111"/>
    <mergeCell ref="I112:I113"/>
    <mergeCell ref="J112:J113"/>
    <mergeCell ref="I117:I118"/>
    <mergeCell ref="J117:J118"/>
    <mergeCell ref="B102:B103"/>
    <mergeCell ref="J95:J96"/>
    <mergeCell ref="I97:I99"/>
    <mergeCell ref="J97:J99"/>
    <mergeCell ref="J100:J101"/>
    <mergeCell ref="I102:I103"/>
    <mergeCell ref="J102:J103"/>
    <mergeCell ref="B105:B106"/>
    <mergeCell ref="B107:B108"/>
    <mergeCell ref="I65:I66"/>
    <mergeCell ref="J65:J66"/>
    <mergeCell ref="I67:I69"/>
    <mergeCell ref="J67:J69"/>
    <mergeCell ref="J70:J71"/>
    <mergeCell ref="I72:I73"/>
    <mergeCell ref="J72:J73"/>
    <mergeCell ref="B53:B54"/>
    <mergeCell ref="B55:B56"/>
    <mergeCell ref="B58:B59"/>
    <mergeCell ref="B60:B61"/>
    <mergeCell ref="J53:J54"/>
    <mergeCell ref="I55:I57"/>
    <mergeCell ref="J55:J57"/>
    <mergeCell ref="J58:J59"/>
    <mergeCell ref="I60:I61"/>
    <mergeCell ref="J60:J61"/>
    <mergeCell ref="B65:B66"/>
    <mergeCell ref="B67:B68"/>
    <mergeCell ref="B70:B71"/>
    <mergeCell ref="B72:B73"/>
    <mergeCell ref="B43:B44"/>
    <mergeCell ref="B45:B46"/>
    <mergeCell ref="B48:B49"/>
    <mergeCell ref="B50:B51"/>
    <mergeCell ref="J43:J44"/>
    <mergeCell ref="I45:I47"/>
    <mergeCell ref="J45:J47"/>
    <mergeCell ref="J48:J49"/>
    <mergeCell ref="I50:I51"/>
    <mergeCell ref="J50:J51"/>
    <mergeCell ref="B33:B34"/>
    <mergeCell ref="B35:B36"/>
    <mergeCell ref="B38:B39"/>
    <mergeCell ref="B40:B41"/>
    <mergeCell ref="J33:J34"/>
    <mergeCell ref="I35:I37"/>
    <mergeCell ref="J35:J37"/>
    <mergeCell ref="J38:J39"/>
    <mergeCell ref="I40:I41"/>
    <mergeCell ref="J40:J41"/>
    <mergeCell ref="B23:B24"/>
    <mergeCell ref="B25:B26"/>
    <mergeCell ref="B28:B29"/>
    <mergeCell ref="B30:B31"/>
    <mergeCell ref="J23:J24"/>
    <mergeCell ref="I25:I27"/>
    <mergeCell ref="J25:J27"/>
    <mergeCell ref="J28:J29"/>
    <mergeCell ref="I30:I31"/>
    <mergeCell ref="J30:J31"/>
    <mergeCell ref="B14:B15"/>
    <mergeCell ref="B16:B17"/>
    <mergeCell ref="B20:B21"/>
    <mergeCell ref="I14:I15"/>
    <mergeCell ref="J14:J15"/>
    <mergeCell ref="I16:I18"/>
    <mergeCell ref="J16:J18"/>
    <mergeCell ref="I20:I21"/>
    <mergeCell ref="J20:J21"/>
    <mergeCell ref="B5:B6"/>
    <mergeCell ref="B7:B8"/>
    <mergeCell ref="B11:B12"/>
    <mergeCell ref="I5:I6"/>
    <mergeCell ref="J5:J6"/>
    <mergeCell ref="I7:I9"/>
    <mergeCell ref="J7:J9"/>
    <mergeCell ref="I11:I12"/>
    <mergeCell ref="J11:J12"/>
    <mergeCell ref="B75:B76"/>
    <mergeCell ref="B77:B78"/>
    <mergeCell ref="B80:B81"/>
    <mergeCell ref="B82:B83"/>
    <mergeCell ref="J75:J76"/>
    <mergeCell ref="I77:I79"/>
    <mergeCell ref="J77:J79"/>
    <mergeCell ref="B117:B118"/>
    <mergeCell ref="J80:J81"/>
    <mergeCell ref="I82:I83"/>
    <mergeCell ref="J82:J83"/>
    <mergeCell ref="B85:B86"/>
    <mergeCell ref="B87:B88"/>
    <mergeCell ref="B90:B91"/>
    <mergeCell ref="B92:B93"/>
    <mergeCell ref="J85:J86"/>
    <mergeCell ref="I87:I89"/>
    <mergeCell ref="J87:J89"/>
    <mergeCell ref="J90:J91"/>
    <mergeCell ref="I92:I93"/>
    <mergeCell ref="J92:J93"/>
    <mergeCell ref="B95:B96"/>
    <mergeCell ref="B97:B98"/>
    <mergeCell ref="B100:B101"/>
  </mergeCells>
  <pageMargins left="0.7" right="0.7" top="0.75" bottom="0.75" header="0.3" footer="0.3"/>
  <pageSetup paperSize="9" scale="80" fitToHeight="0" orientation="landscape" r:id="rId1"/>
  <headerFooter>
    <oddFooter>&amp;C &amp;R&amp;P</oddFooter>
  </headerFooter>
  <rowBreaks count="5" manualBreakCount="5">
    <brk id="60" max="11" man="1"/>
    <brk id="113" max="11" man="1"/>
    <brk id="174" max="11" man="1"/>
    <brk id="227" max="11" man="1"/>
    <brk id="27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430"/>
  <sheetViews>
    <sheetView zoomScale="115" zoomScaleNormal="115" zoomScaleSheetLayoutView="75" workbookViewId="0">
      <selection activeCell="D12" sqref="D12"/>
    </sheetView>
  </sheetViews>
  <sheetFormatPr defaultRowHeight="15" x14ac:dyDescent="0.25"/>
  <cols>
    <col min="1" max="1" width="3.140625" style="242" customWidth="1"/>
    <col min="2" max="2" width="30.140625" style="144" customWidth="1"/>
    <col min="3" max="3" width="29" customWidth="1"/>
    <col min="4" max="4" width="53.85546875" customWidth="1"/>
    <col min="5" max="5" width="11.140625" style="4" hidden="1" customWidth="1"/>
    <col min="6" max="6" width="16.140625" style="4" customWidth="1"/>
    <col min="7" max="7" width="9" style="4" customWidth="1"/>
    <col min="8" max="8" width="9.7109375" style="4" customWidth="1"/>
    <col min="9" max="9" width="10.5703125" style="155" hidden="1" customWidth="1"/>
    <col min="10" max="10" width="11" style="155" hidden="1" customWidth="1"/>
    <col min="11" max="11" width="9" style="245" hidden="1" customWidth="1"/>
    <col min="12" max="12" width="9.7109375" style="4" customWidth="1"/>
  </cols>
  <sheetData>
    <row r="1" spans="1:12" ht="23.25" x14ac:dyDescent="0.35">
      <c r="A1" s="242" t="s">
        <v>8</v>
      </c>
      <c r="B1" s="221" t="s">
        <v>97</v>
      </c>
    </row>
    <row r="2" spans="1:12" s="10" customFormat="1" ht="52.5" customHeight="1" x14ac:dyDescent="0.25">
      <c r="A2" s="184"/>
      <c r="B2" s="215" t="s">
        <v>483</v>
      </c>
      <c r="C2" s="228" t="s">
        <v>146</v>
      </c>
      <c r="D2" s="121" t="s">
        <v>310</v>
      </c>
      <c r="E2" s="200" t="s">
        <v>2</v>
      </c>
      <c r="F2" s="127" t="s">
        <v>3</v>
      </c>
      <c r="G2" s="127" t="s">
        <v>141</v>
      </c>
      <c r="H2" s="127" t="s">
        <v>142</v>
      </c>
      <c r="I2" s="198" t="s">
        <v>138</v>
      </c>
      <c r="J2" s="199" t="s">
        <v>553</v>
      </c>
      <c r="K2" s="244" t="s">
        <v>139</v>
      </c>
      <c r="L2" s="117" t="s">
        <v>143</v>
      </c>
    </row>
    <row r="3" spans="1:12" x14ac:dyDescent="0.25">
      <c r="A3" s="90">
        <v>1</v>
      </c>
      <c r="B3" s="90" t="s">
        <v>98</v>
      </c>
      <c r="C3" s="58"/>
      <c r="D3" s="58"/>
      <c r="E3" s="218"/>
      <c r="F3" s="218"/>
      <c r="G3" s="218" t="s">
        <v>8</v>
      </c>
      <c r="H3" s="218"/>
      <c r="I3" s="249"/>
      <c r="J3" s="249"/>
      <c r="K3" s="246"/>
      <c r="L3" s="218" t="s">
        <v>8</v>
      </c>
    </row>
    <row r="4" spans="1:12" x14ac:dyDescent="0.25">
      <c r="A4" s="92"/>
      <c r="B4" s="571" t="s">
        <v>4</v>
      </c>
      <c r="C4" s="1" t="s">
        <v>157</v>
      </c>
      <c r="D4" s="1" t="s">
        <v>484</v>
      </c>
      <c r="E4" s="11" t="s">
        <v>149</v>
      </c>
      <c r="F4" s="11">
        <v>14.42</v>
      </c>
      <c r="G4" s="11">
        <v>14.42</v>
      </c>
      <c r="H4" s="11">
        <v>14.42</v>
      </c>
      <c r="I4" s="592">
        <f>H4</f>
        <v>14.42</v>
      </c>
      <c r="J4" s="469">
        <f>F4*1.2</f>
        <v>17.303999999999998</v>
      </c>
      <c r="K4" s="447">
        <f>H4/H4-1</f>
        <v>0</v>
      </c>
      <c r="L4" s="466" t="s">
        <v>150</v>
      </c>
    </row>
    <row r="5" spans="1:12" hidden="1" x14ac:dyDescent="0.25">
      <c r="A5" s="92"/>
      <c r="B5" s="572"/>
      <c r="C5" s="1"/>
      <c r="D5" s="1"/>
      <c r="E5" s="11"/>
      <c r="F5" s="11"/>
      <c r="G5" s="11"/>
      <c r="H5" s="11"/>
      <c r="I5" s="594"/>
      <c r="J5" s="469"/>
      <c r="K5" s="447"/>
      <c r="L5" s="446"/>
    </row>
    <row r="6" spans="1:12" x14ac:dyDescent="0.25">
      <c r="A6" s="92"/>
      <c r="B6" s="571" t="s">
        <v>5</v>
      </c>
      <c r="C6" s="1" t="s">
        <v>311</v>
      </c>
      <c r="D6" s="1" t="s">
        <v>485</v>
      </c>
      <c r="E6" s="11" t="s">
        <v>149</v>
      </c>
      <c r="F6" s="11">
        <v>30.53</v>
      </c>
      <c r="G6" s="11">
        <v>30.53</v>
      </c>
      <c r="H6" s="11">
        <v>30.53</v>
      </c>
      <c r="I6" s="592">
        <f>(H6+H7+F8)/3</f>
        <v>36.4</v>
      </c>
      <c r="J6" s="592">
        <f>F6*1.2</f>
        <v>36.636000000000003</v>
      </c>
      <c r="K6" s="247">
        <f>H6/H6-1</f>
        <v>0</v>
      </c>
      <c r="L6" s="220" t="s">
        <v>150</v>
      </c>
    </row>
    <row r="7" spans="1:12" x14ac:dyDescent="0.25">
      <c r="A7" s="92"/>
      <c r="B7" s="573"/>
      <c r="C7" s="1" t="s">
        <v>152</v>
      </c>
      <c r="D7" s="1" t="s">
        <v>486</v>
      </c>
      <c r="E7" s="11" t="s">
        <v>212</v>
      </c>
      <c r="F7" s="11">
        <v>30.9</v>
      </c>
      <c r="G7" s="11">
        <v>30.9</v>
      </c>
      <c r="H7" s="11">
        <v>30.9</v>
      </c>
      <c r="I7" s="593"/>
      <c r="J7" s="593"/>
      <c r="K7" s="247">
        <f>H7/H6-1</f>
        <v>1.2119226989846021E-2</v>
      </c>
      <c r="L7" s="220" t="s">
        <v>155</v>
      </c>
    </row>
    <row r="8" spans="1:12" hidden="1" x14ac:dyDescent="0.25">
      <c r="A8" s="92"/>
      <c r="B8" s="572"/>
      <c r="C8" s="1" t="s">
        <v>157</v>
      </c>
      <c r="D8" s="1" t="s">
        <v>484</v>
      </c>
      <c r="E8" s="11" t="s">
        <v>149</v>
      </c>
      <c r="F8" s="11">
        <v>47.77</v>
      </c>
      <c r="G8" s="11">
        <v>47.77</v>
      </c>
      <c r="H8" s="11">
        <v>47.77</v>
      </c>
      <c r="I8" s="594"/>
      <c r="J8" s="594"/>
      <c r="K8" s="247">
        <f>H8/H6-1</f>
        <v>0.56469046839174597</v>
      </c>
      <c r="L8" s="220" t="s">
        <v>151</v>
      </c>
    </row>
    <row r="9" spans="1:12" x14ac:dyDescent="0.25">
      <c r="A9" s="92"/>
      <c r="B9" s="571" t="s">
        <v>6</v>
      </c>
      <c r="C9" s="1" t="s">
        <v>152</v>
      </c>
      <c r="D9" s="1" t="s">
        <v>486</v>
      </c>
      <c r="E9" s="11" t="s">
        <v>212</v>
      </c>
      <c r="F9" s="11">
        <v>67.2</v>
      </c>
      <c r="G9" s="11">
        <v>67.2</v>
      </c>
      <c r="H9" s="11">
        <v>67.2</v>
      </c>
      <c r="I9" s="592">
        <f>(F9+F10+F11)/3</f>
        <v>81.706666666666663</v>
      </c>
      <c r="J9" s="592">
        <f>F9*1.2</f>
        <v>80.64</v>
      </c>
      <c r="K9" s="247">
        <f>F9/F9-1</f>
        <v>0</v>
      </c>
      <c r="L9" s="220" t="s">
        <v>150</v>
      </c>
    </row>
    <row r="10" spans="1:12" x14ac:dyDescent="0.25">
      <c r="A10" s="92"/>
      <c r="B10" s="573"/>
      <c r="C10" s="1" t="s">
        <v>311</v>
      </c>
      <c r="D10" s="1" t="s">
        <v>485</v>
      </c>
      <c r="E10" s="11" t="s">
        <v>149</v>
      </c>
      <c r="F10" s="11">
        <v>70.989999999999995</v>
      </c>
      <c r="G10" s="11">
        <v>70.989999999999995</v>
      </c>
      <c r="H10" s="11">
        <v>70.989999999999995</v>
      </c>
      <c r="I10" s="593"/>
      <c r="J10" s="593"/>
      <c r="K10" s="247">
        <f>F10/F9-1</f>
        <v>5.639880952380949E-2</v>
      </c>
      <c r="L10" s="220" t="s">
        <v>155</v>
      </c>
    </row>
    <row r="11" spans="1:12" hidden="1" x14ac:dyDescent="0.25">
      <c r="A11" s="92"/>
      <c r="B11" s="572"/>
      <c r="C11" s="1" t="s">
        <v>157</v>
      </c>
      <c r="D11" s="1" t="s">
        <v>484</v>
      </c>
      <c r="E11" s="11" t="s">
        <v>149</v>
      </c>
      <c r="F11" s="11">
        <v>106.93</v>
      </c>
      <c r="G11" s="11">
        <v>106.93</v>
      </c>
      <c r="H11" s="11">
        <v>106.93</v>
      </c>
      <c r="I11" s="594"/>
      <c r="J11" s="594"/>
      <c r="K11" s="247">
        <f>F11/F9-1</f>
        <v>0.59122023809523805</v>
      </c>
      <c r="L11" s="220" t="s">
        <v>151</v>
      </c>
    </row>
    <row r="12" spans="1:12" x14ac:dyDescent="0.25">
      <c r="A12" s="92"/>
      <c r="B12" s="571" t="s">
        <v>7</v>
      </c>
      <c r="C12" s="1" t="s">
        <v>152</v>
      </c>
      <c r="D12" s="1" t="s">
        <v>486</v>
      </c>
      <c r="E12" s="11" t="s">
        <v>212</v>
      </c>
      <c r="F12" s="11">
        <v>134.4</v>
      </c>
      <c r="G12" s="11">
        <v>134.4</v>
      </c>
      <c r="H12" s="11">
        <v>134.4</v>
      </c>
      <c r="I12" s="592">
        <f>(F12+F13)/2</f>
        <v>174.62</v>
      </c>
      <c r="J12" s="592">
        <f>F12*1.2</f>
        <v>161.28</v>
      </c>
      <c r="K12" s="247">
        <f>F12/F12-1</f>
        <v>0</v>
      </c>
      <c r="L12" s="220" t="s">
        <v>150</v>
      </c>
    </row>
    <row r="13" spans="1:12" hidden="1" x14ac:dyDescent="0.25">
      <c r="A13" s="92"/>
      <c r="B13" s="572"/>
      <c r="C13" s="1" t="s">
        <v>157</v>
      </c>
      <c r="D13" s="1" t="s">
        <v>484</v>
      </c>
      <c r="E13" s="11" t="s">
        <v>149</v>
      </c>
      <c r="F13" s="11">
        <v>214.84</v>
      </c>
      <c r="G13" s="11">
        <v>214.84</v>
      </c>
      <c r="H13" s="11">
        <v>214.84</v>
      </c>
      <c r="I13" s="594"/>
      <c r="J13" s="594"/>
      <c r="K13" s="247">
        <f>F13/F12-1</f>
        <v>0.59851190476190474</v>
      </c>
      <c r="L13" s="220" t="s">
        <v>151</v>
      </c>
    </row>
    <row r="14" spans="1:12" x14ac:dyDescent="0.25">
      <c r="A14" s="90">
        <v>2</v>
      </c>
      <c r="B14" s="90" t="s">
        <v>99</v>
      </c>
      <c r="C14" s="58"/>
      <c r="D14" s="58"/>
      <c r="E14" s="218"/>
      <c r="F14" s="218"/>
      <c r="G14" s="218"/>
      <c r="H14" s="218"/>
      <c r="I14" s="249"/>
      <c r="J14" s="249"/>
      <c r="K14" s="246"/>
      <c r="L14" s="218"/>
    </row>
    <row r="15" spans="1:12" x14ac:dyDescent="0.25">
      <c r="A15" s="92"/>
      <c r="B15" s="571" t="s">
        <v>4</v>
      </c>
      <c r="C15" s="1" t="s">
        <v>157</v>
      </c>
      <c r="D15" s="1" t="s">
        <v>487</v>
      </c>
      <c r="E15" s="11" t="s">
        <v>149</v>
      </c>
      <c r="F15" s="11">
        <v>16.09</v>
      </c>
      <c r="G15" s="11">
        <v>16.09</v>
      </c>
      <c r="H15" s="11">
        <v>16.09</v>
      </c>
      <c r="I15" s="592">
        <f>(F15+F16)/2</f>
        <v>17.755000000000003</v>
      </c>
      <c r="J15" s="592">
        <f>F15*1.2</f>
        <v>19.308</v>
      </c>
      <c r="K15" s="247">
        <f>F15/F15-1</f>
        <v>0</v>
      </c>
      <c r="L15" s="220" t="s">
        <v>150</v>
      </c>
    </row>
    <row r="16" spans="1:12" hidden="1" x14ac:dyDescent="0.25">
      <c r="A16" s="92"/>
      <c r="B16" s="572"/>
      <c r="C16" s="1" t="s">
        <v>157</v>
      </c>
      <c r="D16" s="1" t="s">
        <v>488</v>
      </c>
      <c r="E16" s="11" t="s">
        <v>149</v>
      </c>
      <c r="F16" s="11">
        <v>19.420000000000002</v>
      </c>
      <c r="G16" s="11">
        <v>19.420000000000002</v>
      </c>
      <c r="H16" s="11">
        <v>19.420000000000002</v>
      </c>
      <c r="I16" s="594"/>
      <c r="J16" s="594"/>
      <c r="K16" s="247">
        <f>F16/F15-1</f>
        <v>0.2069608452454943</v>
      </c>
      <c r="L16" s="220" t="s">
        <v>151</v>
      </c>
    </row>
    <row r="17" spans="1:12" x14ac:dyDescent="0.25">
      <c r="A17" s="92"/>
      <c r="B17" s="571" t="s">
        <v>5</v>
      </c>
      <c r="C17" s="1" t="s">
        <v>152</v>
      </c>
      <c r="D17" s="1" t="s">
        <v>207</v>
      </c>
      <c r="E17" s="11" t="s">
        <v>212</v>
      </c>
      <c r="F17" s="11">
        <v>33.6</v>
      </c>
      <c r="G17" s="11">
        <v>33.6</v>
      </c>
      <c r="H17" s="11">
        <v>33.6</v>
      </c>
      <c r="I17" s="592">
        <f>(F17+F18+F19+F20)/4</f>
        <v>50.52</v>
      </c>
      <c r="J17" s="592">
        <f>F17*1.2</f>
        <v>40.32</v>
      </c>
      <c r="K17" s="247">
        <f>H17/H17-1</f>
        <v>0</v>
      </c>
      <c r="L17" s="220" t="s">
        <v>150</v>
      </c>
    </row>
    <row r="18" spans="1:12" x14ac:dyDescent="0.25">
      <c r="A18" s="92"/>
      <c r="B18" s="573"/>
      <c r="C18" s="1" t="s">
        <v>311</v>
      </c>
      <c r="D18" s="1" t="s">
        <v>489</v>
      </c>
      <c r="E18" s="11" t="s">
        <v>149</v>
      </c>
      <c r="F18" s="11">
        <v>36.83</v>
      </c>
      <c r="G18" s="11">
        <v>36.83</v>
      </c>
      <c r="H18" s="11">
        <v>36.83</v>
      </c>
      <c r="I18" s="593"/>
      <c r="J18" s="593"/>
      <c r="K18" s="247">
        <f>F18/F17-1</f>
        <v>9.6130952380952372E-2</v>
      </c>
      <c r="L18" s="220" t="s">
        <v>155</v>
      </c>
    </row>
    <row r="19" spans="1:12" hidden="1" x14ac:dyDescent="0.25">
      <c r="A19" s="92"/>
      <c r="B19" s="573"/>
      <c r="C19" s="1" t="s">
        <v>157</v>
      </c>
      <c r="D19" s="1" t="s">
        <v>487</v>
      </c>
      <c r="E19" s="11" t="s">
        <v>149</v>
      </c>
      <c r="F19" s="11">
        <v>55.62</v>
      </c>
      <c r="G19" s="11">
        <v>55.62</v>
      </c>
      <c r="H19" s="11">
        <v>55.62</v>
      </c>
      <c r="I19" s="593"/>
      <c r="J19" s="593"/>
      <c r="K19" s="247">
        <f>F19/F17-1</f>
        <v>0.65535714285714275</v>
      </c>
      <c r="L19" s="220" t="s">
        <v>151</v>
      </c>
    </row>
    <row r="20" spans="1:12" hidden="1" x14ac:dyDescent="0.25">
      <c r="A20" s="92"/>
      <c r="B20" s="572"/>
      <c r="C20" s="1" t="s">
        <v>157</v>
      </c>
      <c r="D20" s="1" t="s">
        <v>488</v>
      </c>
      <c r="E20" s="11" t="s">
        <v>149</v>
      </c>
      <c r="F20" s="11">
        <v>76.03</v>
      </c>
      <c r="G20" s="11">
        <v>76.03</v>
      </c>
      <c r="H20" s="11">
        <v>76.03</v>
      </c>
      <c r="I20" s="594"/>
      <c r="J20" s="594"/>
      <c r="K20" s="247">
        <f>F20/F17-1</f>
        <v>1.2627976190476189</v>
      </c>
      <c r="L20" s="220" t="s">
        <v>151</v>
      </c>
    </row>
    <row r="21" spans="1:12" x14ac:dyDescent="0.25">
      <c r="A21" s="92"/>
      <c r="B21" s="571" t="s">
        <v>6</v>
      </c>
      <c r="C21" s="1" t="s">
        <v>152</v>
      </c>
      <c r="D21" s="1" t="s">
        <v>207</v>
      </c>
      <c r="E21" s="11" t="s">
        <v>212</v>
      </c>
      <c r="F21" s="11">
        <v>81.75</v>
      </c>
      <c r="G21" s="11">
        <v>81.75</v>
      </c>
      <c r="H21" s="11">
        <v>81.75</v>
      </c>
      <c r="I21" s="592">
        <f>(F21+F22+F23+F24)/4</f>
        <v>119.04749999999999</v>
      </c>
      <c r="J21" s="592">
        <f>F21*1.2</f>
        <v>98.1</v>
      </c>
      <c r="K21" s="247">
        <f>F21/F21-1</f>
        <v>0</v>
      </c>
      <c r="L21" s="220" t="s">
        <v>150</v>
      </c>
    </row>
    <row r="22" spans="1:12" x14ac:dyDescent="0.25">
      <c r="A22" s="92"/>
      <c r="B22" s="573"/>
      <c r="C22" s="1" t="s">
        <v>311</v>
      </c>
      <c r="D22" s="1" t="s">
        <v>489</v>
      </c>
      <c r="E22" s="11" t="s">
        <v>149</v>
      </c>
      <c r="F22" s="11">
        <v>86.02</v>
      </c>
      <c r="G22" s="11">
        <v>86.02</v>
      </c>
      <c r="H22" s="11">
        <v>86.02</v>
      </c>
      <c r="I22" s="593"/>
      <c r="J22" s="593"/>
      <c r="K22" s="247">
        <f>F22/F21-1</f>
        <v>5.2232415902140561E-2</v>
      </c>
      <c r="L22" s="220" t="s">
        <v>155</v>
      </c>
    </row>
    <row r="23" spans="1:12" hidden="1" x14ac:dyDescent="0.25">
      <c r="A23" s="92"/>
      <c r="B23" s="573"/>
      <c r="C23" s="1" t="s">
        <v>157</v>
      </c>
      <c r="D23" s="1" t="s">
        <v>487</v>
      </c>
      <c r="E23" s="11" t="s">
        <v>149</v>
      </c>
      <c r="F23" s="11">
        <v>129.88</v>
      </c>
      <c r="G23" s="11">
        <v>129.88</v>
      </c>
      <c r="H23" s="11">
        <v>129.88</v>
      </c>
      <c r="I23" s="593"/>
      <c r="J23" s="593"/>
      <c r="K23" s="247">
        <f>F23/F21-1</f>
        <v>0.58874617737003043</v>
      </c>
      <c r="L23" s="220" t="s">
        <v>151</v>
      </c>
    </row>
    <row r="24" spans="1:12" hidden="1" x14ac:dyDescent="0.25">
      <c r="A24" s="92"/>
      <c r="B24" s="572"/>
      <c r="C24" s="1" t="s">
        <v>157</v>
      </c>
      <c r="D24" s="1" t="s">
        <v>488</v>
      </c>
      <c r="E24" s="11" t="s">
        <v>149</v>
      </c>
      <c r="F24" s="11">
        <v>178.54</v>
      </c>
      <c r="G24" s="11">
        <v>178.54</v>
      </c>
      <c r="H24" s="11">
        <v>178.54</v>
      </c>
      <c r="I24" s="594"/>
      <c r="J24" s="594"/>
      <c r="K24" s="247">
        <f>F24/F21-1</f>
        <v>1.1839755351681958</v>
      </c>
      <c r="L24" s="220" t="s">
        <v>151</v>
      </c>
    </row>
    <row r="25" spans="1:12" x14ac:dyDescent="0.25">
      <c r="A25" s="92"/>
      <c r="B25" s="571" t="s">
        <v>7</v>
      </c>
      <c r="C25" s="1" t="s">
        <v>152</v>
      </c>
      <c r="D25" s="1" t="s">
        <v>207</v>
      </c>
      <c r="E25" s="11" t="s">
        <v>212</v>
      </c>
      <c r="F25" s="11">
        <v>163.44999999999999</v>
      </c>
      <c r="G25" s="11">
        <v>163.44999999999999</v>
      </c>
      <c r="H25" s="11">
        <v>163.44999999999999</v>
      </c>
      <c r="I25" s="592">
        <f>(F25+F26+F27)/3</f>
        <v>243.16333333333333</v>
      </c>
      <c r="J25" s="592">
        <f>F25*1.2</f>
        <v>196.14</v>
      </c>
      <c r="K25" s="247">
        <f>F25/F25-1</f>
        <v>0</v>
      </c>
      <c r="L25" s="220" t="s">
        <v>150</v>
      </c>
    </row>
    <row r="26" spans="1:12" hidden="1" x14ac:dyDescent="0.25">
      <c r="A26" s="92"/>
      <c r="B26" s="573"/>
      <c r="C26" s="1" t="s">
        <v>157</v>
      </c>
      <c r="D26" s="1" t="s">
        <v>487</v>
      </c>
      <c r="E26" s="11" t="s">
        <v>149</v>
      </c>
      <c r="F26" s="11">
        <v>253.1</v>
      </c>
      <c r="G26" s="11">
        <v>253.1</v>
      </c>
      <c r="H26" s="11">
        <v>253.1</v>
      </c>
      <c r="I26" s="593"/>
      <c r="J26" s="593"/>
      <c r="K26" s="247">
        <f>F26/F25-1</f>
        <v>0.54848577546650357</v>
      </c>
      <c r="L26" s="220" t="s">
        <v>151</v>
      </c>
    </row>
    <row r="27" spans="1:12" hidden="1" x14ac:dyDescent="0.25">
      <c r="A27" s="92"/>
      <c r="B27" s="572"/>
      <c r="C27" s="1" t="s">
        <v>157</v>
      </c>
      <c r="D27" s="1" t="s">
        <v>488</v>
      </c>
      <c r="E27" s="11" t="s">
        <v>149</v>
      </c>
      <c r="F27" s="11">
        <v>312.94</v>
      </c>
      <c r="G27" s="11">
        <v>312.94</v>
      </c>
      <c r="H27" s="11">
        <v>312.94</v>
      </c>
      <c r="I27" s="594"/>
      <c r="J27" s="594"/>
      <c r="K27" s="247">
        <f>F27/F25-1</f>
        <v>0.9145916182318754</v>
      </c>
      <c r="L27" s="220" t="s">
        <v>151</v>
      </c>
    </row>
    <row r="28" spans="1:12" x14ac:dyDescent="0.25">
      <c r="A28" s="90">
        <v>3</v>
      </c>
      <c r="B28" s="90" t="s">
        <v>100</v>
      </c>
      <c r="C28" s="58"/>
      <c r="D28" s="58"/>
      <c r="E28" s="218"/>
      <c r="F28" s="218"/>
      <c r="G28" s="218"/>
      <c r="H28" s="218"/>
      <c r="I28" s="249"/>
      <c r="J28" s="249"/>
      <c r="K28" s="246"/>
      <c r="L28" s="218"/>
    </row>
    <row r="29" spans="1:12" x14ac:dyDescent="0.25">
      <c r="A29" s="201"/>
      <c r="B29" s="571" t="s">
        <v>4</v>
      </c>
      <c r="C29" s="1" t="s">
        <v>157</v>
      </c>
      <c r="D29" s="1" t="s">
        <v>490</v>
      </c>
      <c r="E29" s="11" t="s">
        <v>149</v>
      </c>
      <c r="F29" s="11">
        <v>15.79</v>
      </c>
      <c r="G29" s="11">
        <v>15.79</v>
      </c>
      <c r="H29" s="11">
        <v>15.79</v>
      </c>
      <c r="I29" s="592">
        <f>(F29+F30)/2</f>
        <v>16.38</v>
      </c>
      <c r="J29" s="592">
        <f>F29*1.2</f>
        <v>18.947999999999997</v>
      </c>
      <c r="K29" s="247">
        <f>F29/F29-1</f>
        <v>0</v>
      </c>
      <c r="L29" s="220" t="s">
        <v>150</v>
      </c>
    </row>
    <row r="30" spans="1:12" x14ac:dyDescent="0.25">
      <c r="A30" s="201"/>
      <c r="B30" s="572"/>
      <c r="C30" s="1" t="s">
        <v>157</v>
      </c>
      <c r="D30" s="1" t="s">
        <v>491</v>
      </c>
      <c r="E30" s="11" t="s">
        <v>149</v>
      </c>
      <c r="F30" s="11">
        <v>16.97</v>
      </c>
      <c r="G30" s="11">
        <v>16.97</v>
      </c>
      <c r="H30" s="11">
        <v>16.97</v>
      </c>
      <c r="I30" s="594"/>
      <c r="J30" s="594"/>
      <c r="K30" s="247">
        <f>F30/F29-1</f>
        <v>7.4730842305256395E-2</v>
      </c>
      <c r="L30" s="220" t="s">
        <v>155</v>
      </c>
    </row>
    <row r="31" spans="1:12" x14ac:dyDescent="0.25">
      <c r="A31" s="201"/>
      <c r="B31" s="571" t="s">
        <v>5</v>
      </c>
      <c r="C31" s="1" t="s">
        <v>152</v>
      </c>
      <c r="D31" s="1" t="s">
        <v>207</v>
      </c>
      <c r="E31" s="11" t="s">
        <v>212</v>
      </c>
      <c r="F31" s="11">
        <v>33.6</v>
      </c>
      <c r="G31" s="11">
        <v>33.6</v>
      </c>
      <c r="H31" s="11">
        <v>33.6</v>
      </c>
      <c r="I31" s="592">
        <f>(F31+F32+F33+F34)/4</f>
        <v>48.042500000000004</v>
      </c>
      <c r="J31" s="592">
        <f>F31*1.2</f>
        <v>40.32</v>
      </c>
      <c r="K31" s="247">
        <f>H31/H31-1</f>
        <v>0</v>
      </c>
      <c r="L31" s="220" t="s">
        <v>150</v>
      </c>
    </row>
    <row r="32" spans="1:12" x14ac:dyDescent="0.25">
      <c r="A32" s="201"/>
      <c r="B32" s="573"/>
      <c r="C32" s="1" t="s">
        <v>311</v>
      </c>
      <c r="D32" s="1" t="s">
        <v>492</v>
      </c>
      <c r="E32" s="11" t="s">
        <v>149</v>
      </c>
      <c r="F32" s="11">
        <v>36.83</v>
      </c>
      <c r="G32" s="11">
        <v>36.83</v>
      </c>
      <c r="H32" s="11">
        <v>36.83</v>
      </c>
      <c r="I32" s="593"/>
      <c r="J32" s="593"/>
      <c r="K32" s="247">
        <f>F32/F31-1</f>
        <v>9.6130952380952372E-2</v>
      </c>
      <c r="L32" s="220" t="s">
        <v>155</v>
      </c>
    </row>
    <row r="33" spans="1:12" hidden="1" x14ac:dyDescent="0.25">
      <c r="A33" s="201"/>
      <c r="B33" s="573"/>
      <c r="C33" s="1" t="s">
        <v>157</v>
      </c>
      <c r="D33" s="1" t="s">
        <v>490</v>
      </c>
      <c r="E33" s="11" t="s">
        <v>149</v>
      </c>
      <c r="F33" s="11">
        <v>55.33</v>
      </c>
      <c r="G33" s="11">
        <v>55.33</v>
      </c>
      <c r="H33" s="11">
        <v>55.33</v>
      </c>
      <c r="I33" s="593"/>
      <c r="J33" s="593"/>
      <c r="K33" s="247">
        <f>F33/F31-1</f>
        <v>0.64672619047619029</v>
      </c>
      <c r="L33" s="220" t="s">
        <v>151</v>
      </c>
    </row>
    <row r="34" spans="1:12" hidden="1" x14ac:dyDescent="0.25">
      <c r="A34" s="201"/>
      <c r="B34" s="572"/>
      <c r="C34" s="1" t="s">
        <v>157</v>
      </c>
      <c r="D34" s="1" t="s">
        <v>491</v>
      </c>
      <c r="E34" s="11" t="s">
        <v>149</v>
      </c>
      <c r="F34" s="11">
        <v>66.41</v>
      </c>
      <c r="G34" s="11">
        <v>66.41</v>
      </c>
      <c r="H34" s="11">
        <v>66.41</v>
      </c>
      <c r="I34" s="594"/>
      <c r="J34" s="594"/>
      <c r="K34" s="247">
        <f>F34/F31-1</f>
        <v>0.97648809523809499</v>
      </c>
      <c r="L34" s="220" t="s">
        <v>151</v>
      </c>
    </row>
    <row r="35" spans="1:12" x14ac:dyDescent="0.25">
      <c r="A35" s="201"/>
      <c r="B35" s="571" t="s">
        <v>6</v>
      </c>
      <c r="C35" s="1" t="s">
        <v>152</v>
      </c>
      <c r="D35" s="1" t="s">
        <v>207</v>
      </c>
      <c r="E35" s="11" t="s">
        <v>212</v>
      </c>
      <c r="F35" s="11">
        <v>81.75</v>
      </c>
      <c r="G35" s="11">
        <v>81.75</v>
      </c>
      <c r="H35" s="11">
        <v>81.75</v>
      </c>
      <c r="I35" s="592">
        <f>(F35+F36+F37+F38)/4</f>
        <v>114.66</v>
      </c>
      <c r="J35" s="592">
        <f>F35*1.2</f>
        <v>98.1</v>
      </c>
      <c r="K35" s="247">
        <f>F35/F35-1</f>
        <v>0</v>
      </c>
      <c r="L35" s="220" t="s">
        <v>150</v>
      </c>
    </row>
    <row r="36" spans="1:12" x14ac:dyDescent="0.25">
      <c r="A36" s="201"/>
      <c r="B36" s="573"/>
      <c r="C36" s="1" t="s">
        <v>311</v>
      </c>
      <c r="D36" s="1" t="s">
        <v>492</v>
      </c>
      <c r="E36" s="11" t="s">
        <v>149</v>
      </c>
      <c r="F36" s="11">
        <v>86.02</v>
      </c>
      <c r="G36" s="11">
        <v>86.02</v>
      </c>
      <c r="H36" s="11">
        <v>86.02</v>
      </c>
      <c r="I36" s="593"/>
      <c r="J36" s="593"/>
      <c r="K36" s="247">
        <f>F36/F35-1</f>
        <v>5.2232415902140561E-2</v>
      </c>
      <c r="L36" s="220" t="s">
        <v>155</v>
      </c>
    </row>
    <row r="37" spans="1:12" hidden="1" x14ac:dyDescent="0.25">
      <c r="A37" s="201"/>
      <c r="B37" s="573"/>
      <c r="C37" s="1" t="s">
        <v>157</v>
      </c>
      <c r="D37" s="1" t="s">
        <v>490</v>
      </c>
      <c r="E37" s="11" t="s">
        <v>149</v>
      </c>
      <c r="F37" s="11">
        <v>127.04</v>
      </c>
      <c r="G37" s="11">
        <v>127.04</v>
      </c>
      <c r="H37" s="11">
        <v>127.04</v>
      </c>
      <c r="I37" s="593"/>
      <c r="J37" s="593"/>
      <c r="K37" s="247">
        <f>F37/F35-1</f>
        <v>0.55400611620795104</v>
      </c>
      <c r="L37" s="220" t="s">
        <v>151</v>
      </c>
    </row>
    <row r="38" spans="1:12" hidden="1" x14ac:dyDescent="0.25">
      <c r="A38" s="201"/>
      <c r="B38" s="572"/>
      <c r="C38" s="1" t="s">
        <v>157</v>
      </c>
      <c r="D38" s="1" t="s">
        <v>491</v>
      </c>
      <c r="E38" s="11" t="s">
        <v>149</v>
      </c>
      <c r="F38" s="11">
        <v>163.83000000000001</v>
      </c>
      <c r="G38" s="11">
        <v>163.83000000000001</v>
      </c>
      <c r="H38" s="11">
        <v>163.83000000000001</v>
      </c>
      <c r="I38" s="594"/>
      <c r="J38" s="594"/>
      <c r="K38" s="247">
        <f>F38/F35-1</f>
        <v>1.0040366972477064</v>
      </c>
      <c r="L38" s="220" t="s">
        <v>151</v>
      </c>
    </row>
    <row r="39" spans="1:12" x14ac:dyDescent="0.25">
      <c r="A39" s="201"/>
      <c r="B39" s="571" t="s">
        <v>7</v>
      </c>
      <c r="C39" s="1" t="s">
        <v>152</v>
      </c>
      <c r="D39" s="1" t="s">
        <v>207</v>
      </c>
      <c r="E39" s="11" t="s">
        <v>212</v>
      </c>
      <c r="F39" s="11">
        <v>163.44999999999999</v>
      </c>
      <c r="G39" s="11">
        <v>163.44999999999999</v>
      </c>
      <c r="H39" s="11">
        <v>163.44999999999999</v>
      </c>
      <c r="I39" s="592">
        <f>(F39+F40+F41)/3</f>
        <v>244.47333333333336</v>
      </c>
      <c r="J39" s="592">
        <f>F39*1.2</f>
        <v>196.14</v>
      </c>
      <c r="K39" s="247">
        <f>F39/F39-1</f>
        <v>0</v>
      </c>
      <c r="L39" s="220" t="s">
        <v>150</v>
      </c>
    </row>
    <row r="40" spans="1:12" hidden="1" x14ac:dyDescent="0.25">
      <c r="A40" s="92"/>
      <c r="B40" s="573"/>
      <c r="C40" s="1" t="s">
        <v>157</v>
      </c>
      <c r="D40" s="1" t="s">
        <v>490</v>
      </c>
      <c r="E40" s="11" t="s">
        <v>149</v>
      </c>
      <c r="F40" s="11">
        <v>250.65</v>
      </c>
      <c r="G40" s="11">
        <v>250.65</v>
      </c>
      <c r="H40" s="11">
        <v>250.65</v>
      </c>
      <c r="I40" s="593"/>
      <c r="J40" s="593"/>
      <c r="K40" s="247">
        <f>F40/F39-1</f>
        <v>0.53349648210461931</v>
      </c>
      <c r="L40" s="220" t="s">
        <v>151</v>
      </c>
    </row>
    <row r="41" spans="1:12" hidden="1" x14ac:dyDescent="0.25">
      <c r="A41" s="92"/>
      <c r="B41" s="572"/>
      <c r="C41" s="1" t="s">
        <v>157</v>
      </c>
      <c r="D41" s="1" t="s">
        <v>491</v>
      </c>
      <c r="E41" s="11" t="s">
        <v>149</v>
      </c>
      <c r="F41" s="11">
        <v>319.32</v>
      </c>
      <c r="G41" s="11">
        <v>319.32</v>
      </c>
      <c r="H41" s="11">
        <v>319.32</v>
      </c>
      <c r="I41" s="594"/>
      <c r="J41" s="594"/>
      <c r="K41" s="247">
        <f>F41/F39-1</f>
        <v>0.95362496176200673</v>
      </c>
      <c r="L41" s="220" t="s">
        <v>151</v>
      </c>
    </row>
    <row r="42" spans="1:12" x14ac:dyDescent="0.25">
      <c r="A42" s="90">
        <v>4</v>
      </c>
      <c r="B42" s="90" t="s">
        <v>493</v>
      </c>
      <c r="C42" s="58"/>
      <c r="D42" s="58"/>
      <c r="E42" s="218"/>
      <c r="F42" s="218"/>
      <c r="G42" s="218"/>
      <c r="H42" s="218"/>
      <c r="I42" s="249" t="s">
        <v>8</v>
      </c>
      <c r="J42" s="249"/>
      <c r="K42" s="246"/>
      <c r="L42" s="218"/>
    </row>
    <row r="43" spans="1:12" x14ac:dyDescent="0.25">
      <c r="A43" s="252"/>
      <c r="B43" s="571" t="s">
        <v>4</v>
      </c>
      <c r="C43" s="62" t="s">
        <v>157</v>
      </c>
      <c r="D43" s="62" t="s">
        <v>494</v>
      </c>
      <c r="E43" s="253" t="s">
        <v>149</v>
      </c>
      <c r="F43" s="253">
        <v>16.28</v>
      </c>
      <c r="G43" s="253">
        <v>16.28</v>
      </c>
      <c r="H43" s="253">
        <v>16.28</v>
      </c>
      <c r="I43" s="599">
        <f>(F43+F44)/2</f>
        <v>17.850000000000001</v>
      </c>
      <c r="J43" s="599">
        <f>F43*1.2</f>
        <v>19.536000000000001</v>
      </c>
      <c r="K43" s="254">
        <f>F43/F43-1</f>
        <v>0</v>
      </c>
      <c r="L43" s="255" t="s">
        <v>150</v>
      </c>
    </row>
    <row r="44" spans="1:12" x14ac:dyDescent="0.25">
      <c r="A44" s="252"/>
      <c r="B44" s="572"/>
      <c r="C44" s="62" t="s">
        <v>157</v>
      </c>
      <c r="D44" s="62" t="s">
        <v>495</v>
      </c>
      <c r="E44" s="253" t="s">
        <v>149</v>
      </c>
      <c r="F44" s="253">
        <v>19.420000000000002</v>
      </c>
      <c r="G44" s="253">
        <v>19.420000000000002</v>
      </c>
      <c r="H44" s="253">
        <v>19.420000000000002</v>
      </c>
      <c r="I44" s="601"/>
      <c r="J44" s="601"/>
      <c r="K44" s="254">
        <f>F44/F43-1</f>
        <v>0.19287469287469294</v>
      </c>
      <c r="L44" s="255" t="s">
        <v>155</v>
      </c>
    </row>
    <row r="45" spans="1:12" x14ac:dyDescent="0.25">
      <c r="A45" s="252"/>
      <c r="B45" s="571" t="s">
        <v>5</v>
      </c>
      <c r="C45" s="62" t="s">
        <v>311</v>
      </c>
      <c r="D45" s="62" t="s">
        <v>496</v>
      </c>
      <c r="E45" s="253" t="s">
        <v>149</v>
      </c>
      <c r="F45" s="253">
        <v>36.090000000000003</v>
      </c>
      <c r="G45" s="253">
        <v>36.090000000000003</v>
      </c>
      <c r="H45" s="253">
        <v>36.090000000000003</v>
      </c>
      <c r="I45" s="599">
        <f>(F45+F46+F47+F48)/4</f>
        <v>51.145000000000003</v>
      </c>
      <c r="J45" s="599">
        <f>F45*1.2</f>
        <v>43.308</v>
      </c>
      <c r="K45" s="254">
        <f>F45/F45-1</f>
        <v>0</v>
      </c>
      <c r="L45" s="255" t="s">
        <v>150</v>
      </c>
    </row>
    <row r="46" spans="1:12" x14ac:dyDescent="0.25">
      <c r="A46" s="252"/>
      <c r="B46" s="573"/>
      <c r="C46" s="62" t="s">
        <v>152</v>
      </c>
      <c r="D46" s="62" t="s">
        <v>497</v>
      </c>
      <c r="E46" s="253" t="s">
        <v>212</v>
      </c>
      <c r="F46" s="253">
        <v>36.35</v>
      </c>
      <c r="G46" s="253">
        <v>36.35</v>
      </c>
      <c r="H46" s="253">
        <v>36.35</v>
      </c>
      <c r="I46" s="600"/>
      <c r="J46" s="600"/>
      <c r="K46" s="254">
        <f>F46/F45-1</f>
        <v>7.2042116929897926E-3</v>
      </c>
      <c r="L46" s="255" t="s">
        <v>155</v>
      </c>
    </row>
    <row r="47" spans="1:12" hidden="1" x14ac:dyDescent="0.25">
      <c r="A47" s="252"/>
      <c r="B47" s="573"/>
      <c r="C47" s="62" t="s">
        <v>157</v>
      </c>
      <c r="D47" s="62" t="s">
        <v>494</v>
      </c>
      <c r="E47" s="253" t="s">
        <v>149</v>
      </c>
      <c r="F47" s="253">
        <v>56.11</v>
      </c>
      <c r="G47" s="253">
        <v>56.11</v>
      </c>
      <c r="H47" s="253">
        <v>56.11</v>
      </c>
      <c r="I47" s="600"/>
      <c r="J47" s="600"/>
      <c r="K47" s="254">
        <f>F47/F45-1</f>
        <v>0.55472430036021048</v>
      </c>
      <c r="L47" s="255" t="s">
        <v>151</v>
      </c>
    </row>
    <row r="48" spans="1:12" hidden="1" x14ac:dyDescent="0.25">
      <c r="A48" s="252"/>
      <c r="B48" s="572"/>
      <c r="C48" s="62" t="s">
        <v>157</v>
      </c>
      <c r="D48" s="62" t="s">
        <v>495</v>
      </c>
      <c r="E48" s="253" t="s">
        <v>149</v>
      </c>
      <c r="F48" s="253">
        <v>76.03</v>
      </c>
      <c r="G48" s="253">
        <v>76.03</v>
      </c>
      <c r="H48" s="253">
        <v>76.03</v>
      </c>
      <c r="I48" s="601"/>
      <c r="J48" s="601"/>
      <c r="K48" s="254">
        <f>F48/F45-1</f>
        <v>1.106677750069271</v>
      </c>
      <c r="L48" s="255" t="s">
        <v>151</v>
      </c>
    </row>
    <row r="49" spans="1:12" x14ac:dyDescent="0.25">
      <c r="A49" s="252"/>
      <c r="B49" s="571" t="s">
        <v>6</v>
      </c>
      <c r="C49" s="62" t="s">
        <v>311</v>
      </c>
      <c r="D49" s="62" t="s">
        <v>496</v>
      </c>
      <c r="E49" s="253" t="s">
        <v>149</v>
      </c>
      <c r="F49" s="253">
        <v>83.9</v>
      </c>
      <c r="G49" s="253">
        <v>83.9</v>
      </c>
      <c r="H49" s="253">
        <v>83.9</v>
      </c>
      <c r="I49" s="599">
        <f>(F49+F50+F51+F52)/4</f>
        <v>120.52000000000001</v>
      </c>
      <c r="J49" s="599">
        <f>F49*1.2</f>
        <v>100.68</v>
      </c>
      <c r="K49" s="254">
        <f>F49/F49-1</f>
        <v>0</v>
      </c>
      <c r="L49" s="255" t="s">
        <v>150</v>
      </c>
    </row>
    <row r="50" spans="1:12" x14ac:dyDescent="0.25">
      <c r="A50" s="252"/>
      <c r="B50" s="573"/>
      <c r="C50" s="62" t="s">
        <v>152</v>
      </c>
      <c r="D50" s="62" t="s">
        <v>497</v>
      </c>
      <c r="E50" s="253" t="s">
        <v>212</v>
      </c>
      <c r="F50" s="253">
        <v>87.2</v>
      </c>
      <c r="G50" s="253">
        <v>87.2</v>
      </c>
      <c r="H50" s="253">
        <v>87.2</v>
      </c>
      <c r="I50" s="600"/>
      <c r="J50" s="600"/>
      <c r="K50" s="254">
        <f>F50/F49-1</f>
        <v>3.9332538736591038E-2</v>
      </c>
      <c r="L50" s="255" t="s">
        <v>155</v>
      </c>
    </row>
    <row r="51" spans="1:12" hidden="1" x14ac:dyDescent="0.25">
      <c r="A51" s="252"/>
      <c r="B51" s="573"/>
      <c r="C51" s="62" t="s">
        <v>157</v>
      </c>
      <c r="D51" s="62" t="s">
        <v>494</v>
      </c>
      <c r="E51" s="253" t="s">
        <v>149</v>
      </c>
      <c r="F51" s="253">
        <v>132.44</v>
      </c>
      <c r="G51" s="253">
        <v>132.44</v>
      </c>
      <c r="H51" s="253">
        <v>132.44</v>
      </c>
      <c r="I51" s="600"/>
      <c r="J51" s="600"/>
      <c r="K51" s="254">
        <f>F51/F49-1</f>
        <v>0.57854588796185924</v>
      </c>
      <c r="L51" s="255" t="s">
        <v>151</v>
      </c>
    </row>
    <row r="52" spans="1:12" hidden="1" x14ac:dyDescent="0.25">
      <c r="A52" s="252"/>
      <c r="B52" s="572"/>
      <c r="C52" s="62" t="s">
        <v>157</v>
      </c>
      <c r="D52" s="62" t="s">
        <v>495</v>
      </c>
      <c r="E52" s="253" t="s">
        <v>149</v>
      </c>
      <c r="F52" s="253">
        <v>178.54</v>
      </c>
      <c r="G52" s="253">
        <v>178.54</v>
      </c>
      <c r="H52" s="253">
        <v>178.54</v>
      </c>
      <c r="I52" s="601"/>
      <c r="J52" s="601"/>
      <c r="K52" s="254">
        <f>F52/F49-1</f>
        <v>1.1280095351609054</v>
      </c>
      <c r="L52" s="255" t="s">
        <v>151</v>
      </c>
    </row>
    <row r="53" spans="1:12" x14ac:dyDescent="0.25">
      <c r="A53" s="252"/>
      <c r="B53" s="571" t="s">
        <v>7</v>
      </c>
      <c r="C53" s="62" t="s">
        <v>152</v>
      </c>
      <c r="D53" s="62" t="s">
        <v>497</v>
      </c>
      <c r="E53" s="253" t="s">
        <v>212</v>
      </c>
      <c r="F53" s="253">
        <v>174.35</v>
      </c>
      <c r="G53" s="253">
        <v>174.35</v>
      </c>
      <c r="H53" s="253">
        <v>174.35</v>
      </c>
      <c r="I53" s="599">
        <f>(F53+F54+F55)/3</f>
        <v>247.44999999999996</v>
      </c>
      <c r="J53" s="599">
        <f>F53*1.2</f>
        <v>209.22</v>
      </c>
      <c r="K53" s="254">
        <f>H53/H53-1</f>
        <v>0</v>
      </c>
      <c r="L53" s="255" t="s">
        <v>150</v>
      </c>
    </row>
    <row r="54" spans="1:12" hidden="1" x14ac:dyDescent="0.25">
      <c r="A54" s="252"/>
      <c r="B54" s="573"/>
      <c r="C54" s="62" t="s">
        <v>157</v>
      </c>
      <c r="D54" s="62" t="s">
        <v>494</v>
      </c>
      <c r="E54" s="253" t="s">
        <v>149</v>
      </c>
      <c r="F54" s="253">
        <v>255.06</v>
      </c>
      <c r="G54" s="253">
        <v>255.06</v>
      </c>
      <c r="H54" s="253">
        <v>255.06</v>
      </c>
      <c r="I54" s="600"/>
      <c r="J54" s="600"/>
      <c r="K54" s="254">
        <f>F54/F53-1</f>
        <v>0.46291941496988831</v>
      </c>
      <c r="L54" s="255" t="s">
        <v>151</v>
      </c>
    </row>
    <row r="55" spans="1:12" hidden="1" x14ac:dyDescent="0.25">
      <c r="A55" s="252"/>
      <c r="B55" s="572"/>
      <c r="C55" s="62" t="s">
        <v>157</v>
      </c>
      <c r="D55" s="62" t="s">
        <v>495</v>
      </c>
      <c r="E55" s="253" t="s">
        <v>149</v>
      </c>
      <c r="F55" s="253">
        <v>312.94</v>
      </c>
      <c r="G55" s="253">
        <v>312.94</v>
      </c>
      <c r="H55" s="253">
        <v>312.94</v>
      </c>
      <c r="I55" s="601"/>
      <c r="J55" s="601"/>
      <c r="K55" s="254">
        <f>F55/F53-1</f>
        <v>0.79489532549469466</v>
      </c>
      <c r="L55" s="255" t="s">
        <v>151</v>
      </c>
    </row>
    <row r="56" spans="1:12" hidden="1" x14ac:dyDescent="0.25">
      <c r="A56" s="92"/>
      <c r="B56" s="92"/>
      <c r="C56" s="1"/>
      <c r="D56" s="1"/>
      <c r="E56" s="11"/>
      <c r="F56" s="11"/>
      <c r="G56" s="11"/>
      <c r="H56" s="11"/>
      <c r="I56" s="250"/>
      <c r="J56" s="250"/>
      <c r="K56" s="247"/>
      <c r="L56" s="11"/>
    </row>
    <row r="57" spans="1:12" x14ac:dyDescent="0.25">
      <c r="A57" s="90">
        <v>5</v>
      </c>
      <c r="B57" s="90" t="s">
        <v>102</v>
      </c>
      <c r="C57" s="58"/>
      <c r="D57" s="58"/>
      <c r="E57" s="218"/>
      <c r="F57" s="218"/>
      <c r="G57" s="218"/>
      <c r="H57" s="218"/>
      <c r="I57" s="249"/>
      <c r="J57" s="249"/>
      <c r="K57" s="246"/>
      <c r="L57" s="218"/>
    </row>
    <row r="58" spans="1:12" x14ac:dyDescent="0.25">
      <c r="A58" s="92"/>
      <c r="B58" s="571" t="s">
        <v>4</v>
      </c>
      <c r="C58" s="1" t="s">
        <v>157</v>
      </c>
      <c r="D58" s="1" t="s">
        <v>498</v>
      </c>
      <c r="E58" s="11" t="s">
        <v>149</v>
      </c>
      <c r="F58" s="11">
        <v>16.28</v>
      </c>
      <c r="G58" s="11">
        <v>16.28</v>
      </c>
      <c r="H58" s="11">
        <v>16.28</v>
      </c>
      <c r="I58" s="592">
        <f>(F58+F59)/2</f>
        <v>17.850000000000001</v>
      </c>
      <c r="J58" s="592">
        <f>F58*1.2</f>
        <v>19.536000000000001</v>
      </c>
      <c r="K58" s="247">
        <f>F58/F58-1</f>
        <v>0</v>
      </c>
      <c r="L58" s="220" t="s">
        <v>150</v>
      </c>
    </row>
    <row r="59" spans="1:12" x14ac:dyDescent="0.25">
      <c r="A59" s="92"/>
      <c r="B59" s="572"/>
      <c r="C59" s="1" t="s">
        <v>157</v>
      </c>
      <c r="D59" s="1" t="s">
        <v>495</v>
      </c>
      <c r="E59" s="11" t="s">
        <v>149</v>
      </c>
      <c r="F59" s="11">
        <v>19.420000000000002</v>
      </c>
      <c r="G59" s="11">
        <v>19.420000000000002</v>
      </c>
      <c r="H59" s="11">
        <v>19.420000000000002</v>
      </c>
      <c r="I59" s="594"/>
      <c r="J59" s="594"/>
      <c r="K59" s="247">
        <f>F59/F58-1</f>
        <v>0.19287469287469294</v>
      </c>
      <c r="L59" s="220" t="s">
        <v>155</v>
      </c>
    </row>
    <row r="60" spans="1:12" x14ac:dyDescent="0.25">
      <c r="A60" s="92"/>
      <c r="B60" s="571" t="s">
        <v>5</v>
      </c>
      <c r="C60" s="1" t="s">
        <v>311</v>
      </c>
      <c r="D60" s="1" t="s">
        <v>496</v>
      </c>
      <c r="E60" s="11" t="s">
        <v>149</v>
      </c>
      <c r="F60" s="11">
        <v>36.090000000000003</v>
      </c>
      <c r="G60" s="11">
        <v>36.090000000000003</v>
      </c>
      <c r="H60" s="11">
        <v>36.090000000000003</v>
      </c>
      <c r="I60" s="592">
        <f>(F60+F61+F62+F63)/4</f>
        <v>51.145000000000003</v>
      </c>
      <c r="J60" s="592">
        <f>F60*1.2</f>
        <v>43.308</v>
      </c>
      <c r="K60" s="247">
        <f>F60/F60-1</f>
        <v>0</v>
      </c>
      <c r="L60" s="220" t="s">
        <v>150</v>
      </c>
    </row>
    <row r="61" spans="1:12" x14ac:dyDescent="0.25">
      <c r="A61" s="92"/>
      <c r="B61" s="573"/>
      <c r="C61" s="1" t="s">
        <v>152</v>
      </c>
      <c r="D61" s="1" t="s">
        <v>497</v>
      </c>
      <c r="E61" s="11" t="s">
        <v>212</v>
      </c>
      <c r="F61" s="11">
        <v>36.35</v>
      </c>
      <c r="G61" s="11">
        <v>36.35</v>
      </c>
      <c r="H61" s="11">
        <v>36.35</v>
      </c>
      <c r="I61" s="593"/>
      <c r="J61" s="593"/>
      <c r="K61" s="247">
        <f>F61/F60-1</f>
        <v>7.2042116929897926E-3</v>
      </c>
      <c r="L61" s="220" t="s">
        <v>155</v>
      </c>
    </row>
    <row r="62" spans="1:12" hidden="1" x14ac:dyDescent="0.25">
      <c r="A62" s="92"/>
      <c r="B62" s="573"/>
      <c r="C62" s="1" t="s">
        <v>157</v>
      </c>
      <c r="D62" s="1" t="s">
        <v>498</v>
      </c>
      <c r="E62" s="11" t="s">
        <v>149</v>
      </c>
      <c r="F62" s="11">
        <v>56.11</v>
      </c>
      <c r="G62" s="11">
        <v>56.11</v>
      </c>
      <c r="H62" s="11">
        <v>56.11</v>
      </c>
      <c r="I62" s="593"/>
      <c r="J62" s="593"/>
      <c r="K62" s="247">
        <f>F62/F61-1</f>
        <v>0.54360385144429157</v>
      </c>
      <c r="L62" s="220" t="s">
        <v>151</v>
      </c>
    </row>
    <row r="63" spans="1:12" hidden="1" x14ac:dyDescent="0.25">
      <c r="A63" s="92"/>
      <c r="B63" s="572"/>
      <c r="C63" s="1" t="s">
        <v>157</v>
      </c>
      <c r="D63" s="1" t="s">
        <v>495</v>
      </c>
      <c r="E63" s="11" t="s">
        <v>149</v>
      </c>
      <c r="F63" s="11">
        <v>76.03</v>
      </c>
      <c r="G63" s="11">
        <v>76.03</v>
      </c>
      <c r="H63" s="11">
        <v>76.03</v>
      </c>
      <c r="I63" s="594"/>
      <c r="J63" s="594"/>
      <c r="K63" s="247">
        <f>F63/F60-1</f>
        <v>1.106677750069271</v>
      </c>
      <c r="L63" s="220" t="s">
        <v>151</v>
      </c>
    </row>
    <row r="64" spans="1:12" x14ac:dyDescent="0.25">
      <c r="A64" s="92"/>
      <c r="B64" s="571" t="s">
        <v>6</v>
      </c>
      <c r="C64" s="1" t="s">
        <v>311</v>
      </c>
      <c r="D64" s="1" t="s">
        <v>496</v>
      </c>
      <c r="E64" s="11" t="s">
        <v>149</v>
      </c>
      <c r="F64" s="11">
        <v>83.9</v>
      </c>
      <c r="G64" s="11">
        <v>83.9</v>
      </c>
      <c r="H64" s="11">
        <v>83.9</v>
      </c>
      <c r="I64" s="592">
        <f>(F64+F65+F66+F67)/4</f>
        <v>120.52000000000001</v>
      </c>
      <c r="J64" s="592">
        <f>F64*1.2</f>
        <v>100.68</v>
      </c>
      <c r="K64" s="247">
        <f>F64/F64-1</f>
        <v>0</v>
      </c>
      <c r="L64" s="220" t="s">
        <v>150</v>
      </c>
    </row>
    <row r="65" spans="1:12" x14ac:dyDescent="0.25">
      <c r="A65" s="92"/>
      <c r="B65" s="573"/>
      <c r="C65" s="1" t="s">
        <v>152</v>
      </c>
      <c r="D65" s="1" t="s">
        <v>497</v>
      </c>
      <c r="E65" s="11" t="s">
        <v>212</v>
      </c>
      <c r="F65" s="11">
        <v>87.2</v>
      </c>
      <c r="G65" s="11">
        <v>87.2</v>
      </c>
      <c r="H65" s="11">
        <v>87.2</v>
      </c>
      <c r="I65" s="593"/>
      <c r="J65" s="593"/>
      <c r="K65" s="247">
        <f>F65/F64-1</f>
        <v>3.9332538736591038E-2</v>
      </c>
      <c r="L65" s="220" t="s">
        <v>155</v>
      </c>
    </row>
    <row r="66" spans="1:12" hidden="1" x14ac:dyDescent="0.25">
      <c r="A66" s="92"/>
      <c r="B66" s="573"/>
      <c r="C66" s="1" t="s">
        <v>157</v>
      </c>
      <c r="D66" s="1" t="s">
        <v>498</v>
      </c>
      <c r="E66" s="11" t="s">
        <v>149</v>
      </c>
      <c r="F66" s="11">
        <v>132.44</v>
      </c>
      <c r="G66" s="11">
        <v>132.44</v>
      </c>
      <c r="H66" s="11">
        <v>132.44</v>
      </c>
      <c r="I66" s="593"/>
      <c r="J66" s="593"/>
      <c r="K66" s="247">
        <f>F66/F64-1</f>
        <v>0.57854588796185924</v>
      </c>
      <c r="L66" s="220" t="s">
        <v>151</v>
      </c>
    </row>
    <row r="67" spans="1:12" hidden="1" x14ac:dyDescent="0.25">
      <c r="A67" s="92"/>
      <c r="B67" s="572"/>
      <c r="C67" s="1" t="s">
        <v>157</v>
      </c>
      <c r="D67" s="1" t="s">
        <v>495</v>
      </c>
      <c r="E67" s="11" t="s">
        <v>149</v>
      </c>
      <c r="F67" s="11">
        <v>178.54</v>
      </c>
      <c r="G67" s="11">
        <v>178.54</v>
      </c>
      <c r="H67" s="11">
        <v>178.54</v>
      </c>
      <c r="I67" s="594"/>
      <c r="J67" s="594"/>
      <c r="K67" s="247">
        <f>F67/F64-1</f>
        <v>1.1280095351609054</v>
      </c>
      <c r="L67" s="220" t="s">
        <v>151</v>
      </c>
    </row>
    <row r="68" spans="1:12" x14ac:dyDescent="0.25">
      <c r="A68" s="92"/>
      <c r="B68" s="571" t="s">
        <v>7</v>
      </c>
      <c r="C68" s="1" t="s">
        <v>152</v>
      </c>
      <c r="D68" s="1" t="s">
        <v>497</v>
      </c>
      <c r="E68" s="11" t="s">
        <v>212</v>
      </c>
      <c r="F68" s="11">
        <v>174.35</v>
      </c>
      <c r="G68" s="11">
        <v>174.35</v>
      </c>
      <c r="H68" s="11">
        <v>174.35</v>
      </c>
      <c r="I68" s="592">
        <f>(F68+F69+F70)/3</f>
        <v>247.44999999999996</v>
      </c>
      <c r="J68" s="592">
        <f>F68*1.2</f>
        <v>209.22</v>
      </c>
      <c r="K68" s="247">
        <f>F68/F68-1</f>
        <v>0</v>
      </c>
      <c r="L68" s="220" t="s">
        <v>150</v>
      </c>
    </row>
    <row r="69" spans="1:12" hidden="1" x14ac:dyDescent="0.25">
      <c r="A69" s="92"/>
      <c r="B69" s="573"/>
      <c r="C69" s="1" t="s">
        <v>157</v>
      </c>
      <c r="D69" s="1" t="s">
        <v>498</v>
      </c>
      <c r="E69" s="11" t="s">
        <v>149</v>
      </c>
      <c r="F69" s="11">
        <v>255.06</v>
      </c>
      <c r="G69" s="11">
        <v>255.06</v>
      </c>
      <c r="H69" s="11">
        <v>255.06</v>
      </c>
      <c r="I69" s="593"/>
      <c r="J69" s="593"/>
      <c r="K69" s="247">
        <f>F69/F68-1</f>
        <v>0.46291941496988831</v>
      </c>
      <c r="L69" s="220" t="s">
        <v>151</v>
      </c>
    </row>
    <row r="70" spans="1:12" hidden="1" x14ac:dyDescent="0.25">
      <c r="A70" s="92"/>
      <c r="B70" s="572"/>
      <c r="C70" s="1" t="s">
        <v>157</v>
      </c>
      <c r="D70" s="1" t="s">
        <v>495</v>
      </c>
      <c r="E70" s="11" t="s">
        <v>149</v>
      </c>
      <c r="F70" s="11">
        <v>312.94</v>
      </c>
      <c r="G70" s="11">
        <v>312.94</v>
      </c>
      <c r="H70" s="11">
        <v>312.94</v>
      </c>
      <c r="I70" s="594"/>
      <c r="J70" s="594"/>
      <c r="K70" s="247">
        <f>F70/F68-1</f>
        <v>0.79489532549469466</v>
      </c>
      <c r="L70" s="220" t="s">
        <v>151</v>
      </c>
    </row>
    <row r="71" spans="1:12" x14ac:dyDescent="0.25">
      <c r="A71" s="90">
        <v>6</v>
      </c>
      <c r="B71" s="90" t="s">
        <v>103</v>
      </c>
      <c r="C71" s="58"/>
      <c r="D71" s="58"/>
      <c r="E71" s="218"/>
      <c r="F71" s="218"/>
      <c r="G71" s="218"/>
      <c r="H71" s="218"/>
      <c r="I71" s="249"/>
      <c r="J71" s="249"/>
      <c r="K71" s="246"/>
      <c r="L71" s="218"/>
    </row>
    <row r="72" spans="1:12" x14ac:dyDescent="0.25">
      <c r="A72" s="92"/>
      <c r="B72" s="571" t="s">
        <v>4</v>
      </c>
      <c r="C72" s="1" t="s">
        <v>157</v>
      </c>
      <c r="D72" s="1" t="s">
        <v>498</v>
      </c>
      <c r="E72" s="11" t="s">
        <v>149</v>
      </c>
      <c r="F72" s="11">
        <v>16.28</v>
      </c>
      <c r="G72" s="11">
        <v>16.28</v>
      </c>
      <c r="H72" s="11">
        <v>16.28</v>
      </c>
      <c r="I72" s="592">
        <f>(F72+F73)/2</f>
        <v>17.850000000000001</v>
      </c>
      <c r="J72" s="592">
        <f>F72*1.2</f>
        <v>19.536000000000001</v>
      </c>
      <c r="K72" s="247">
        <f>F72/F72-1</f>
        <v>0</v>
      </c>
      <c r="L72" s="220" t="s">
        <v>150</v>
      </c>
    </row>
    <row r="73" spans="1:12" x14ac:dyDescent="0.25">
      <c r="A73" s="92"/>
      <c r="B73" s="572"/>
      <c r="C73" s="1" t="s">
        <v>157</v>
      </c>
      <c r="D73" s="1" t="s">
        <v>495</v>
      </c>
      <c r="E73" s="11" t="s">
        <v>149</v>
      </c>
      <c r="F73" s="11">
        <v>19.420000000000002</v>
      </c>
      <c r="G73" s="11">
        <v>19.420000000000002</v>
      </c>
      <c r="H73" s="11">
        <v>19.420000000000002</v>
      </c>
      <c r="I73" s="594"/>
      <c r="J73" s="594"/>
      <c r="K73" s="247">
        <f>F73/F72-1</f>
        <v>0.19287469287469294</v>
      </c>
      <c r="L73" s="220" t="s">
        <v>155</v>
      </c>
    </row>
    <row r="74" spans="1:12" x14ac:dyDescent="0.25">
      <c r="A74" s="92"/>
      <c r="B74" s="571" t="s">
        <v>5</v>
      </c>
      <c r="C74" s="1" t="s">
        <v>311</v>
      </c>
      <c r="D74" s="1" t="s">
        <v>496</v>
      </c>
      <c r="E74" s="11" t="s">
        <v>149</v>
      </c>
      <c r="F74" s="11">
        <v>36.090000000000003</v>
      </c>
      <c r="G74" s="11">
        <v>36.090000000000003</v>
      </c>
      <c r="H74" s="11">
        <v>36.090000000000003</v>
      </c>
      <c r="I74" s="592">
        <f>(F74+F75+F76+F77)/4</f>
        <v>51.145000000000003</v>
      </c>
      <c r="J74" s="592">
        <f>F74*1.2</f>
        <v>43.308</v>
      </c>
      <c r="K74" s="247">
        <f>F74/F74-1</f>
        <v>0</v>
      </c>
      <c r="L74" s="220" t="s">
        <v>150</v>
      </c>
    </row>
    <row r="75" spans="1:12" x14ac:dyDescent="0.25">
      <c r="A75" s="92"/>
      <c r="B75" s="573"/>
      <c r="C75" s="1" t="s">
        <v>152</v>
      </c>
      <c r="D75" s="1" t="s">
        <v>497</v>
      </c>
      <c r="E75" s="11" t="s">
        <v>212</v>
      </c>
      <c r="F75" s="11">
        <v>36.35</v>
      </c>
      <c r="G75" s="11">
        <v>36.35</v>
      </c>
      <c r="H75" s="11">
        <v>36.35</v>
      </c>
      <c r="I75" s="593"/>
      <c r="J75" s="593"/>
      <c r="K75" s="247">
        <f>F75/F74-1</f>
        <v>7.2042116929897926E-3</v>
      </c>
      <c r="L75" s="220" t="s">
        <v>155</v>
      </c>
    </row>
    <row r="76" spans="1:12" hidden="1" x14ac:dyDescent="0.25">
      <c r="A76" s="92"/>
      <c r="B76" s="573"/>
      <c r="C76" s="1" t="s">
        <v>157</v>
      </c>
      <c r="D76" s="1" t="s">
        <v>498</v>
      </c>
      <c r="E76" s="11" t="s">
        <v>149</v>
      </c>
      <c r="F76" s="11">
        <v>56.11</v>
      </c>
      <c r="G76" s="11">
        <v>56.11</v>
      </c>
      <c r="H76" s="11">
        <v>56.11</v>
      </c>
      <c r="I76" s="593"/>
      <c r="J76" s="593"/>
      <c r="K76" s="247">
        <f>F76/F74-1</f>
        <v>0.55472430036021048</v>
      </c>
      <c r="L76" s="220" t="s">
        <v>151</v>
      </c>
    </row>
    <row r="77" spans="1:12" hidden="1" x14ac:dyDescent="0.25">
      <c r="A77" s="92"/>
      <c r="B77" s="572"/>
      <c r="C77" s="1" t="s">
        <v>157</v>
      </c>
      <c r="D77" s="1" t="s">
        <v>495</v>
      </c>
      <c r="E77" s="11" t="s">
        <v>149</v>
      </c>
      <c r="F77" s="11">
        <v>76.03</v>
      </c>
      <c r="G77" s="11">
        <v>76.03</v>
      </c>
      <c r="H77" s="11">
        <v>76.03</v>
      </c>
      <c r="I77" s="594"/>
      <c r="J77" s="594"/>
      <c r="K77" s="247">
        <f>F77/F74-1</f>
        <v>1.106677750069271</v>
      </c>
      <c r="L77" s="220" t="s">
        <v>151</v>
      </c>
    </row>
    <row r="78" spans="1:12" x14ac:dyDescent="0.25">
      <c r="A78" s="92"/>
      <c r="B78" s="571" t="s">
        <v>6</v>
      </c>
      <c r="C78" s="1" t="s">
        <v>311</v>
      </c>
      <c r="D78" s="1" t="s">
        <v>496</v>
      </c>
      <c r="E78" s="11" t="s">
        <v>149</v>
      </c>
      <c r="F78" s="11">
        <v>83.9</v>
      </c>
      <c r="G78" s="11">
        <v>83.9</v>
      </c>
      <c r="H78" s="11">
        <v>83.9</v>
      </c>
      <c r="I78" s="592">
        <f>(F78+F79+F80+F81)/4</f>
        <v>120.52000000000001</v>
      </c>
      <c r="J78" s="592">
        <f>F78*1.2</f>
        <v>100.68</v>
      </c>
      <c r="K78" s="247">
        <f>F78/F78-1</f>
        <v>0</v>
      </c>
      <c r="L78" s="220" t="s">
        <v>150</v>
      </c>
    </row>
    <row r="79" spans="1:12" x14ac:dyDescent="0.25">
      <c r="A79" s="92"/>
      <c r="B79" s="573"/>
      <c r="C79" s="1" t="s">
        <v>152</v>
      </c>
      <c r="D79" s="1" t="s">
        <v>497</v>
      </c>
      <c r="E79" s="11" t="s">
        <v>212</v>
      </c>
      <c r="F79" s="11">
        <v>87.2</v>
      </c>
      <c r="G79" s="11">
        <v>87.2</v>
      </c>
      <c r="H79" s="11">
        <v>87.2</v>
      </c>
      <c r="I79" s="593"/>
      <c r="J79" s="593"/>
      <c r="K79" s="247">
        <f>F79/F78-1</f>
        <v>3.9332538736591038E-2</v>
      </c>
      <c r="L79" s="220" t="s">
        <v>155</v>
      </c>
    </row>
    <row r="80" spans="1:12" hidden="1" x14ac:dyDescent="0.25">
      <c r="A80" s="92"/>
      <c r="B80" s="573"/>
      <c r="C80" s="1" t="s">
        <v>157</v>
      </c>
      <c r="D80" s="1" t="s">
        <v>498</v>
      </c>
      <c r="E80" s="11" t="s">
        <v>149</v>
      </c>
      <c r="F80" s="11">
        <v>132.44</v>
      </c>
      <c r="G80" s="11">
        <v>132.44</v>
      </c>
      <c r="H80" s="11">
        <v>132.44</v>
      </c>
      <c r="I80" s="593"/>
      <c r="J80" s="593"/>
      <c r="K80" s="247">
        <f>F80/F78-1</f>
        <v>0.57854588796185924</v>
      </c>
      <c r="L80" s="220" t="s">
        <v>151</v>
      </c>
    </row>
    <row r="81" spans="1:12" hidden="1" x14ac:dyDescent="0.25">
      <c r="A81" s="92"/>
      <c r="B81" s="572"/>
      <c r="C81" s="1" t="s">
        <v>157</v>
      </c>
      <c r="D81" s="1" t="s">
        <v>495</v>
      </c>
      <c r="E81" s="11" t="s">
        <v>149</v>
      </c>
      <c r="F81" s="11">
        <v>178.54</v>
      </c>
      <c r="G81" s="11">
        <v>178.54</v>
      </c>
      <c r="H81" s="11">
        <v>178.54</v>
      </c>
      <c r="I81" s="594"/>
      <c r="J81" s="594"/>
      <c r="K81" s="247">
        <f>F81/F78-1</f>
        <v>1.1280095351609054</v>
      </c>
      <c r="L81" s="220" t="s">
        <v>151</v>
      </c>
    </row>
    <row r="82" spans="1:12" x14ac:dyDescent="0.25">
      <c r="A82" s="92"/>
      <c r="B82" s="571" t="s">
        <v>7</v>
      </c>
      <c r="C82" s="1" t="s">
        <v>152</v>
      </c>
      <c r="D82" s="1" t="s">
        <v>497</v>
      </c>
      <c r="E82" s="11" t="s">
        <v>212</v>
      </c>
      <c r="F82" s="11">
        <v>174.35</v>
      </c>
      <c r="G82" s="11">
        <v>174.35</v>
      </c>
      <c r="H82" s="11">
        <v>174.35</v>
      </c>
      <c r="I82" s="592">
        <f>(F82+F83+F84)/3</f>
        <v>247.44999999999996</v>
      </c>
      <c r="J82" s="592">
        <f>F82*1.2</f>
        <v>209.22</v>
      </c>
      <c r="K82" s="247">
        <f>F82/F82-1</f>
        <v>0</v>
      </c>
      <c r="L82" s="220" t="s">
        <v>150</v>
      </c>
    </row>
    <row r="83" spans="1:12" hidden="1" x14ac:dyDescent="0.25">
      <c r="A83" s="92"/>
      <c r="B83" s="573"/>
      <c r="C83" s="1" t="s">
        <v>157</v>
      </c>
      <c r="D83" s="1" t="s">
        <v>498</v>
      </c>
      <c r="E83" s="11" t="s">
        <v>149</v>
      </c>
      <c r="F83" s="11">
        <v>255.06</v>
      </c>
      <c r="G83" s="11">
        <v>255.06</v>
      </c>
      <c r="H83" s="11">
        <v>255.06</v>
      </c>
      <c r="I83" s="593"/>
      <c r="J83" s="593"/>
      <c r="K83" s="247">
        <f>F83/F82-1</f>
        <v>0.46291941496988831</v>
      </c>
      <c r="L83" s="220" t="s">
        <v>151</v>
      </c>
    </row>
    <row r="84" spans="1:12" hidden="1" x14ac:dyDescent="0.25">
      <c r="A84" s="92"/>
      <c r="B84" s="572"/>
      <c r="C84" s="1" t="s">
        <v>157</v>
      </c>
      <c r="D84" s="1" t="s">
        <v>495</v>
      </c>
      <c r="E84" s="11" t="s">
        <v>149</v>
      </c>
      <c r="F84" s="11">
        <v>312.94</v>
      </c>
      <c r="G84" s="11">
        <v>312.94</v>
      </c>
      <c r="H84" s="11">
        <v>312.94</v>
      </c>
      <c r="I84" s="594"/>
      <c r="J84" s="594"/>
      <c r="K84" s="247">
        <f>F84/F82-1</f>
        <v>0.79489532549469466</v>
      </c>
      <c r="L84" s="220" t="s">
        <v>151</v>
      </c>
    </row>
    <row r="85" spans="1:12" x14ac:dyDescent="0.25">
      <c r="A85" s="90">
        <v>7</v>
      </c>
      <c r="B85" s="90" t="s">
        <v>104</v>
      </c>
      <c r="C85" s="58"/>
      <c r="D85" s="58"/>
      <c r="E85" s="218"/>
      <c r="F85" s="218"/>
      <c r="G85" s="218"/>
      <c r="H85" s="218"/>
      <c r="I85" s="249"/>
      <c r="J85" s="249"/>
      <c r="K85" s="246"/>
      <c r="L85" s="218"/>
    </row>
    <row r="86" spans="1:12" x14ac:dyDescent="0.25">
      <c r="A86" s="92"/>
      <c r="B86" s="571" t="s">
        <v>4</v>
      </c>
      <c r="C86" s="1" t="s">
        <v>157</v>
      </c>
      <c r="D86" s="1" t="s">
        <v>498</v>
      </c>
      <c r="E86" s="11" t="s">
        <v>149</v>
      </c>
      <c r="F86" s="11">
        <v>16.28</v>
      </c>
      <c r="G86" s="11">
        <v>16.28</v>
      </c>
      <c r="H86" s="11">
        <v>16.28</v>
      </c>
      <c r="I86" s="592">
        <f>(F86+F87)/2</f>
        <v>17.850000000000001</v>
      </c>
      <c r="J86" s="592">
        <f>F86*1.2</f>
        <v>19.536000000000001</v>
      </c>
      <c r="K86" s="247">
        <f>H86/H86-1</f>
        <v>0</v>
      </c>
      <c r="L86" s="220" t="s">
        <v>150</v>
      </c>
    </row>
    <row r="87" spans="1:12" x14ac:dyDescent="0.25">
      <c r="A87" s="92"/>
      <c r="B87" s="572"/>
      <c r="C87" s="1" t="s">
        <v>157</v>
      </c>
      <c r="D87" s="1" t="s">
        <v>495</v>
      </c>
      <c r="E87" s="11" t="s">
        <v>149</v>
      </c>
      <c r="F87" s="11">
        <v>19.420000000000002</v>
      </c>
      <c r="G87" s="11">
        <v>19.420000000000002</v>
      </c>
      <c r="H87" s="11">
        <v>19.420000000000002</v>
      </c>
      <c r="I87" s="594"/>
      <c r="J87" s="594"/>
      <c r="K87" s="247">
        <f>H87/H86-1</f>
        <v>0.19287469287469294</v>
      </c>
      <c r="L87" s="220" t="s">
        <v>155</v>
      </c>
    </row>
    <row r="88" spans="1:12" x14ac:dyDescent="0.25">
      <c r="A88" s="92"/>
      <c r="B88" s="571" t="s">
        <v>5</v>
      </c>
      <c r="C88" s="1" t="s">
        <v>311</v>
      </c>
      <c r="D88" s="1" t="s">
        <v>496</v>
      </c>
      <c r="E88" s="11" t="s">
        <v>149</v>
      </c>
      <c r="F88" s="11">
        <v>36.090000000000003</v>
      </c>
      <c r="G88" s="11">
        <v>36.090000000000003</v>
      </c>
      <c r="H88" s="11">
        <v>36.090000000000003</v>
      </c>
      <c r="I88" s="592">
        <f>(F88+F89+F90+F91)/4</f>
        <v>51.145000000000003</v>
      </c>
      <c r="J88" s="592">
        <f>F88*1.2</f>
        <v>43.308</v>
      </c>
      <c r="K88" s="247">
        <f>H88/H88-1</f>
        <v>0</v>
      </c>
      <c r="L88" s="220" t="s">
        <v>150</v>
      </c>
    </row>
    <row r="89" spans="1:12" x14ac:dyDescent="0.25">
      <c r="A89" s="92"/>
      <c r="B89" s="573"/>
      <c r="C89" s="1" t="s">
        <v>152</v>
      </c>
      <c r="D89" s="1" t="s">
        <v>497</v>
      </c>
      <c r="E89" s="11" t="s">
        <v>212</v>
      </c>
      <c r="F89" s="11">
        <v>36.35</v>
      </c>
      <c r="G89" s="11">
        <v>36.35</v>
      </c>
      <c r="H89" s="11">
        <v>36.35</v>
      </c>
      <c r="I89" s="593"/>
      <c r="J89" s="593"/>
      <c r="K89" s="247">
        <f>F89/F88-1</f>
        <v>7.2042116929897926E-3</v>
      </c>
      <c r="L89" s="220" t="s">
        <v>155</v>
      </c>
    </row>
    <row r="90" spans="1:12" hidden="1" x14ac:dyDescent="0.25">
      <c r="A90" s="92"/>
      <c r="B90" s="573"/>
      <c r="C90" s="1" t="s">
        <v>157</v>
      </c>
      <c r="D90" s="1" t="s">
        <v>498</v>
      </c>
      <c r="E90" s="11" t="s">
        <v>149</v>
      </c>
      <c r="F90" s="11">
        <v>56.11</v>
      </c>
      <c r="G90" s="11">
        <v>56.11</v>
      </c>
      <c r="H90" s="11">
        <v>56.11</v>
      </c>
      <c r="I90" s="593"/>
      <c r="J90" s="593"/>
      <c r="K90" s="247">
        <f>F90/F88-1</f>
        <v>0.55472430036021048</v>
      </c>
      <c r="L90" s="220" t="s">
        <v>151</v>
      </c>
    </row>
    <row r="91" spans="1:12" hidden="1" x14ac:dyDescent="0.25">
      <c r="A91" s="92"/>
      <c r="B91" s="572"/>
      <c r="C91" s="1" t="s">
        <v>157</v>
      </c>
      <c r="D91" s="1" t="s">
        <v>495</v>
      </c>
      <c r="E91" s="11" t="s">
        <v>149</v>
      </c>
      <c r="F91" s="11">
        <v>76.03</v>
      </c>
      <c r="G91" s="11">
        <v>76.03</v>
      </c>
      <c r="H91" s="11">
        <v>76.03</v>
      </c>
      <c r="I91" s="594"/>
      <c r="J91" s="594"/>
      <c r="K91" s="247">
        <f>F91/F88-1</f>
        <v>1.106677750069271</v>
      </c>
      <c r="L91" s="220" t="s">
        <v>151</v>
      </c>
    </row>
    <row r="92" spans="1:12" x14ac:dyDescent="0.25">
      <c r="A92" s="92"/>
      <c r="B92" s="571" t="s">
        <v>6</v>
      </c>
      <c r="C92" s="1" t="s">
        <v>311</v>
      </c>
      <c r="D92" s="1" t="s">
        <v>496</v>
      </c>
      <c r="E92" s="11" t="s">
        <v>149</v>
      </c>
      <c r="F92" s="11">
        <v>83.9</v>
      </c>
      <c r="G92" s="11">
        <v>83.9</v>
      </c>
      <c r="H92" s="11">
        <v>83.9</v>
      </c>
      <c r="I92" s="602">
        <f>(F92+F93+F94+F95)/4</f>
        <v>120.52000000000001</v>
      </c>
      <c r="J92" s="592">
        <f>F92*1.2</f>
        <v>100.68</v>
      </c>
      <c r="K92" s="247"/>
      <c r="L92" s="220" t="s">
        <v>150</v>
      </c>
    </row>
    <row r="93" spans="1:12" x14ac:dyDescent="0.25">
      <c r="A93" s="92"/>
      <c r="B93" s="573"/>
      <c r="C93" s="1" t="s">
        <v>152</v>
      </c>
      <c r="D93" s="1" t="s">
        <v>497</v>
      </c>
      <c r="E93" s="11" t="s">
        <v>212</v>
      </c>
      <c r="F93" s="11">
        <v>87.2</v>
      </c>
      <c r="G93" s="11">
        <v>87.2</v>
      </c>
      <c r="H93" s="11">
        <v>87.2</v>
      </c>
      <c r="I93" s="603"/>
      <c r="J93" s="593"/>
      <c r="K93" s="247"/>
      <c r="L93" s="220" t="s">
        <v>503</v>
      </c>
    </row>
    <row r="94" spans="1:12" hidden="1" x14ac:dyDescent="0.25">
      <c r="A94" s="92"/>
      <c r="B94" s="573"/>
      <c r="C94" s="1" t="s">
        <v>157</v>
      </c>
      <c r="D94" s="1" t="s">
        <v>498</v>
      </c>
      <c r="E94" s="11" t="s">
        <v>149</v>
      </c>
      <c r="F94" s="11">
        <v>132.44</v>
      </c>
      <c r="G94" s="11">
        <v>132.44</v>
      </c>
      <c r="H94" s="11">
        <v>132.44</v>
      </c>
      <c r="I94" s="603"/>
      <c r="J94" s="593"/>
      <c r="K94" s="247"/>
      <c r="L94" s="220" t="s">
        <v>151</v>
      </c>
    </row>
    <row r="95" spans="1:12" hidden="1" x14ac:dyDescent="0.25">
      <c r="A95" s="92"/>
      <c r="B95" s="572"/>
      <c r="C95" s="1" t="s">
        <v>157</v>
      </c>
      <c r="D95" s="1" t="s">
        <v>495</v>
      </c>
      <c r="E95" s="11" t="s">
        <v>149</v>
      </c>
      <c r="F95" s="11">
        <v>178.54</v>
      </c>
      <c r="G95" s="11">
        <v>178.54</v>
      </c>
      <c r="H95" s="11">
        <v>178.54</v>
      </c>
      <c r="I95" s="604"/>
      <c r="J95" s="594"/>
      <c r="K95" s="247"/>
      <c r="L95" s="220" t="s">
        <v>151</v>
      </c>
    </row>
    <row r="96" spans="1:12" x14ac:dyDescent="0.25">
      <c r="A96" s="92"/>
      <c r="B96" s="571" t="s">
        <v>7</v>
      </c>
      <c r="C96" s="1" t="s">
        <v>152</v>
      </c>
      <c r="D96" s="1" t="s">
        <v>497</v>
      </c>
      <c r="E96" s="11" t="s">
        <v>212</v>
      </c>
      <c r="F96" s="11">
        <v>174.35</v>
      </c>
      <c r="G96" s="11">
        <v>174.35</v>
      </c>
      <c r="H96" s="11">
        <v>174.35</v>
      </c>
      <c r="I96" s="592">
        <f>(F96+F97+F98)/3</f>
        <v>247.44999999999996</v>
      </c>
      <c r="J96" s="592">
        <f>F96*1.2</f>
        <v>209.22</v>
      </c>
      <c r="K96" s="247"/>
      <c r="L96" s="220" t="s">
        <v>150</v>
      </c>
    </row>
    <row r="97" spans="1:12" hidden="1" x14ac:dyDescent="0.25">
      <c r="A97" s="92"/>
      <c r="B97" s="573"/>
      <c r="C97" s="1" t="s">
        <v>157</v>
      </c>
      <c r="D97" s="1" t="s">
        <v>498</v>
      </c>
      <c r="E97" s="11" t="s">
        <v>149</v>
      </c>
      <c r="F97" s="11">
        <v>255.06</v>
      </c>
      <c r="G97" s="11">
        <v>255.06</v>
      </c>
      <c r="H97" s="11">
        <v>255.06</v>
      </c>
      <c r="I97" s="593"/>
      <c r="J97" s="593"/>
      <c r="K97" s="247"/>
      <c r="L97" s="220" t="s">
        <v>151</v>
      </c>
    </row>
    <row r="98" spans="1:12" hidden="1" x14ac:dyDescent="0.25">
      <c r="A98" s="92"/>
      <c r="B98" s="572"/>
      <c r="C98" s="1" t="s">
        <v>157</v>
      </c>
      <c r="D98" s="1" t="s">
        <v>495</v>
      </c>
      <c r="E98" s="11" t="s">
        <v>149</v>
      </c>
      <c r="F98" s="11">
        <v>312.94</v>
      </c>
      <c r="G98" s="11">
        <v>312.94</v>
      </c>
      <c r="H98" s="11">
        <v>312.94</v>
      </c>
      <c r="I98" s="594"/>
      <c r="J98" s="594"/>
      <c r="K98" s="247"/>
      <c r="L98" s="220" t="s">
        <v>151</v>
      </c>
    </row>
    <row r="99" spans="1:12" x14ac:dyDescent="0.25">
      <c r="A99" s="243"/>
      <c r="B99" s="102"/>
      <c r="C99" s="6"/>
      <c r="D99" s="6"/>
      <c r="E99" s="12"/>
      <c r="F99" s="12"/>
      <c r="G99" s="12"/>
      <c r="H99" s="12"/>
      <c r="I99" s="251"/>
      <c r="J99" s="251"/>
      <c r="K99" s="248"/>
      <c r="L99" s="12"/>
    </row>
    <row r="100" spans="1:12" s="10" customFormat="1" ht="45" x14ac:dyDescent="0.25">
      <c r="A100" s="184"/>
      <c r="B100" s="215" t="s">
        <v>499</v>
      </c>
      <c r="C100" s="228" t="s">
        <v>146</v>
      </c>
      <c r="D100" s="121" t="s">
        <v>310</v>
      </c>
      <c r="E100" s="258" t="s">
        <v>2</v>
      </c>
      <c r="F100" s="127" t="s">
        <v>3</v>
      </c>
      <c r="G100" s="127" t="s">
        <v>141</v>
      </c>
      <c r="H100" s="127" t="s">
        <v>142</v>
      </c>
      <c r="I100" s="256" t="s">
        <v>138</v>
      </c>
      <c r="J100" s="257" t="s">
        <v>553</v>
      </c>
      <c r="K100" s="244" t="s">
        <v>139</v>
      </c>
      <c r="L100" s="117" t="s">
        <v>143</v>
      </c>
    </row>
    <row r="101" spans="1:12" x14ac:dyDescent="0.25">
      <c r="A101" s="90">
        <v>1</v>
      </c>
      <c r="B101" s="90" t="s">
        <v>105</v>
      </c>
      <c r="C101" s="58"/>
      <c r="D101" s="58"/>
      <c r="E101" s="218"/>
      <c r="F101" s="218"/>
      <c r="G101" s="218"/>
      <c r="H101" s="218"/>
      <c r="I101" s="249"/>
      <c r="J101" s="249"/>
      <c r="K101" s="246"/>
      <c r="L101" s="218"/>
    </row>
    <row r="102" spans="1:12" x14ac:dyDescent="0.25">
      <c r="A102" s="92"/>
      <c r="B102" s="571" t="s">
        <v>4</v>
      </c>
      <c r="C102" s="1" t="s">
        <v>157</v>
      </c>
      <c r="D102" s="1" t="s">
        <v>500</v>
      </c>
      <c r="E102" s="11" t="s">
        <v>149</v>
      </c>
      <c r="F102" s="11">
        <v>17.95</v>
      </c>
      <c r="G102" s="11">
        <v>17.95</v>
      </c>
      <c r="H102" s="11">
        <v>17.95</v>
      </c>
      <c r="I102" s="592">
        <f>(F102+F103)/2</f>
        <v>19.670000000000002</v>
      </c>
      <c r="J102" s="592">
        <f>F102*1.2</f>
        <v>21.54</v>
      </c>
      <c r="K102" s="247"/>
      <c r="L102" s="220" t="s">
        <v>150</v>
      </c>
    </row>
    <row r="103" spans="1:12" x14ac:dyDescent="0.25">
      <c r="A103" s="92"/>
      <c r="B103" s="572"/>
      <c r="C103" s="1" t="s">
        <v>157</v>
      </c>
      <c r="D103" s="1" t="s">
        <v>501</v>
      </c>
      <c r="E103" s="11" t="s">
        <v>149</v>
      </c>
      <c r="F103" s="11">
        <v>21.39</v>
      </c>
      <c r="G103" s="11">
        <v>21.39</v>
      </c>
      <c r="H103" s="11">
        <v>21.39</v>
      </c>
      <c r="I103" s="594"/>
      <c r="J103" s="594"/>
      <c r="K103" s="247"/>
      <c r="L103" s="220" t="s">
        <v>155</v>
      </c>
    </row>
    <row r="104" spans="1:12" x14ac:dyDescent="0.25">
      <c r="A104" s="92"/>
      <c r="B104" s="571" t="s">
        <v>5</v>
      </c>
      <c r="C104" s="1" t="s">
        <v>152</v>
      </c>
      <c r="D104" s="1" t="s">
        <v>207</v>
      </c>
      <c r="E104" s="11" t="s">
        <v>212</v>
      </c>
      <c r="F104" s="11">
        <v>35</v>
      </c>
      <c r="G104" s="11">
        <v>35</v>
      </c>
      <c r="H104" s="11">
        <v>35</v>
      </c>
      <c r="I104" s="592">
        <f>(F104+F105+F106+F107)/4</f>
        <v>56.754999999999995</v>
      </c>
      <c r="J104" s="592">
        <f>F104*1.2</f>
        <v>42</v>
      </c>
      <c r="K104" s="247"/>
      <c r="L104" s="220" t="s">
        <v>150</v>
      </c>
    </row>
    <row r="105" spans="1:12" hidden="1" x14ac:dyDescent="0.25">
      <c r="A105" s="92"/>
      <c r="B105" s="573"/>
      <c r="C105" s="1" t="s">
        <v>311</v>
      </c>
      <c r="D105" s="1" t="s">
        <v>502</v>
      </c>
      <c r="E105" s="11" t="s">
        <v>149</v>
      </c>
      <c r="F105" s="11">
        <v>45.55</v>
      </c>
      <c r="G105" s="11">
        <v>45.55</v>
      </c>
      <c r="H105" s="11">
        <v>45.55</v>
      </c>
      <c r="I105" s="593"/>
      <c r="J105" s="593"/>
      <c r="K105" s="247"/>
      <c r="L105" s="220" t="s">
        <v>151</v>
      </c>
    </row>
    <row r="106" spans="1:12" hidden="1" x14ac:dyDescent="0.25">
      <c r="A106" s="92"/>
      <c r="B106" s="573"/>
      <c r="C106" s="1" t="s">
        <v>157</v>
      </c>
      <c r="D106" s="1" t="s">
        <v>500</v>
      </c>
      <c r="E106" s="11" t="s">
        <v>149</v>
      </c>
      <c r="F106" s="11">
        <v>63.08</v>
      </c>
      <c r="G106" s="11">
        <v>63.08</v>
      </c>
      <c r="H106" s="11">
        <v>63.08</v>
      </c>
      <c r="I106" s="593"/>
      <c r="J106" s="593"/>
      <c r="K106" s="247"/>
      <c r="L106" s="220" t="s">
        <v>151</v>
      </c>
    </row>
    <row r="107" spans="1:12" hidden="1" x14ac:dyDescent="0.25">
      <c r="A107" s="92"/>
      <c r="B107" s="572"/>
      <c r="C107" s="1" t="s">
        <v>157</v>
      </c>
      <c r="D107" s="1" t="s">
        <v>501</v>
      </c>
      <c r="E107" s="11" t="s">
        <v>149</v>
      </c>
      <c r="F107" s="11">
        <v>83.39</v>
      </c>
      <c r="G107" s="11">
        <v>83.39</v>
      </c>
      <c r="H107" s="11">
        <v>83.39</v>
      </c>
      <c r="I107" s="594"/>
      <c r="J107" s="594"/>
      <c r="K107" s="247"/>
      <c r="L107" s="220" t="s">
        <v>151</v>
      </c>
    </row>
    <row r="108" spans="1:12" x14ac:dyDescent="0.25">
      <c r="A108" s="92"/>
      <c r="B108" s="571" t="s">
        <v>6</v>
      </c>
      <c r="C108" s="1" t="s">
        <v>152</v>
      </c>
      <c r="D108" s="1" t="s">
        <v>207</v>
      </c>
      <c r="E108" s="266" t="s">
        <v>212</v>
      </c>
      <c r="F108" s="11">
        <v>85.35</v>
      </c>
      <c r="G108" s="11">
        <v>85.35</v>
      </c>
      <c r="H108" s="11">
        <v>85.35</v>
      </c>
      <c r="I108" s="592">
        <f>(F108+F109+F110+F111)/4</f>
        <v>134.52249999999998</v>
      </c>
      <c r="J108" s="592">
        <f>F108*1.2</f>
        <v>102.41999999999999</v>
      </c>
      <c r="K108" s="247"/>
      <c r="L108" s="220" t="s">
        <v>150</v>
      </c>
    </row>
    <row r="109" spans="1:12" hidden="1" x14ac:dyDescent="0.25">
      <c r="A109" s="92"/>
      <c r="B109" s="573"/>
      <c r="C109" s="1" t="s">
        <v>311</v>
      </c>
      <c r="D109" s="1" t="s">
        <v>502</v>
      </c>
      <c r="E109" s="266" t="s">
        <v>149</v>
      </c>
      <c r="F109" s="11">
        <v>107.82</v>
      </c>
      <c r="G109" s="11">
        <v>107.82</v>
      </c>
      <c r="H109" s="11">
        <v>107.82</v>
      </c>
      <c r="I109" s="593"/>
      <c r="J109" s="593"/>
      <c r="K109" s="247"/>
      <c r="L109" s="220" t="s">
        <v>151</v>
      </c>
    </row>
    <row r="110" spans="1:12" hidden="1" x14ac:dyDescent="0.25">
      <c r="A110" s="92"/>
      <c r="B110" s="573"/>
      <c r="C110" s="1" t="s">
        <v>157</v>
      </c>
      <c r="D110" s="1" t="s">
        <v>500</v>
      </c>
      <c r="E110" s="266" t="s">
        <v>149</v>
      </c>
      <c r="F110" s="11">
        <v>147.74</v>
      </c>
      <c r="G110" s="11">
        <v>147.74</v>
      </c>
      <c r="H110" s="11">
        <v>147.74</v>
      </c>
      <c r="I110" s="593"/>
      <c r="J110" s="593"/>
      <c r="K110" s="247"/>
      <c r="L110" s="220" t="s">
        <v>151</v>
      </c>
    </row>
    <row r="111" spans="1:12" hidden="1" x14ac:dyDescent="0.25">
      <c r="A111" s="92"/>
      <c r="B111" s="572"/>
      <c r="C111" s="1" t="s">
        <v>157</v>
      </c>
      <c r="D111" s="1" t="s">
        <v>501</v>
      </c>
      <c r="E111" s="266" t="s">
        <v>149</v>
      </c>
      <c r="F111" s="11">
        <v>197.18</v>
      </c>
      <c r="G111" s="11">
        <v>197.18</v>
      </c>
      <c r="H111" s="11">
        <v>197.18</v>
      </c>
      <c r="I111" s="594"/>
      <c r="J111" s="594"/>
      <c r="K111" s="247"/>
      <c r="L111" s="220" t="s">
        <v>151</v>
      </c>
    </row>
    <row r="112" spans="1:12" x14ac:dyDescent="0.25">
      <c r="A112" s="92"/>
      <c r="B112" s="571" t="s">
        <v>7</v>
      </c>
      <c r="C112" s="1" t="s">
        <v>152</v>
      </c>
      <c r="D112" s="1" t="s">
        <v>207</v>
      </c>
      <c r="E112" s="11" t="s">
        <v>212</v>
      </c>
      <c r="F112" s="11">
        <v>170.7</v>
      </c>
      <c r="G112" s="11">
        <v>170.7</v>
      </c>
      <c r="H112" s="11">
        <v>170.7</v>
      </c>
      <c r="I112" s="592">
        <f>(F112+F113+F114)/3</f>
        <v>268.46666666666664</v>
      </c>
      <c r="J112" s="592">
        <f>F112*1.2</f>
        <v>204.83999999999997</v>
      </c>
      <c r="K112" s="247"/>
      <c r="L112" s="220" t="s">
        <v>150</v>
      </c>
    </row>
    <row r="113" spans="1:12" hidden="1" x14ac:dyDescent="0.25">
      <c r="A113" s="92"/>
      <c r="B113" s="573"/>
      <c r="C113" s="1" t="s">
        <v>157</v>
      </c>
      <c r="D113" s="1" t="s">
        <v>500</v>
      </c>
      <c r="E113" s="11" t="s">
        <v>149</v>
      </c>
      <c r="F113" s="11">
        <v>287.43</v>
      </c>
      <c r="G113" s="11">
        <v>287.43</v>
      </c>
      <c r="H113" s="11">
        <v>287.43</v>
      </c>
      <c r="I113" s="593"/>
      <c r="J113" s="593"/>
      <c r="K113" s="247"/>
      <c r="L113" s="220" t="s">
        <v>151</v>
      </c>
    </row>
    <row r="114" spans="1:12" hidden="1" x14ac:dyDescent="0.25">
      <c r="A114" s="92"/>
      <c r="B114" s="572"/>
      <c r="C114" s="1" t="s">
        <v>157</v>
      </c>
      <c r="D114" s="1" t="s">
        <v>501</v>
      </c>
      <c r="E114" s="11" t="s">
        <v>149</v>
      </c>
      <c r="F114" s="11">
        <v>347.27</v>
      </c>
      <c r="G114" s="11">
        <v>347.27</v>
      </c>
      <c r="H114" s="11">
        <v>347.27</v>
      </c>
      <c r="I114" s="594"/>
      <c r="J114" s="594"/>
      <c r="K114" s="247"/>
      <c r="L114" s="220" t="s">
        <v>151</v>
      </c>
    </row>
    <row r="115" spans="1:12" x14ac:dyDescent="0.25">
      <c r="A115" s="90">
        <v>2</v>
      </c>
      <c r="B115" s="90" t="s">
        <v>106</v>
      </c>
      <c r="C115" s="58"/>
      <c r="D115" s="58"/>
      <c r="E115" s="218"/>
      <c r="F115" s="218"/>
      <c r="G115" s="218"/>
      <c r="H115" s="218"/>
      <c r="I115" s="249"/>
      <c r="J115" s="249"/>
      <c r="K115" s="246"/>
      <c r="L115" s="218"/>
    </row>
    <row r="116" spans="1:12" x14ac:dyDescent="0.25">
      <c r="A116" s="92"/>
      <c r="B116" s="571" t="s">
        <v>4</v>
      </c>
      <c r="C116" s="1" t="s">
        <v>157</v>
      </c>
      <c r="D116" s="1" t="s">
        <v>500</v>
      </c>
      <c r="E116" s="11" t="s">
        <v>149</v>
      </c>
      <c r="F116" s="11">
        <v>17.95</v>
      </c>
      <c r="G116" s="11">
        <v>17.95</v>
      </c>
      <c r="H116" s="11">
        <v>17.95</v>
      </c>
      <c r="I116" s="592">
        <f>(F116+F117)/2</f>
        <v>19.670000000000002</v>
      </c>
      <c r="J116" s="592">
        <f>F116*1.2</f>
        <v>21.54</v>
      </c>
      <c r="K116" s="247"/>
      <c r="L116" s="220" t="s">
        <v>150</v>
      </c>
    </row>
    <row r="117" spans="1:12" x14ac:dyDescent="0.25">
      <c r="A117" s="92"/>
      <c r="B117" s="572"/>
      <c r="C117" s="1" t="s">
        <v>157</v>
      </c>
      <c r="D117" s="1" t="s">
        <v>501</v>
      </c>
      <c r="E117" s="11" t="s">
        <v>149</v>
      </c>
      <c r="F117" s="11">
        <v>21.39</v>
      </c>
      <c r="G117" s="11">
        <v>21.39</v>
      </c>
      <c r="H117" s="11">
        <v>21.39</v>
      </c>
      <c r="I117" s="594"/>
      <c r="J117" s="594"/>
      <c r="K117" s="247"/>
      <c r="L117" s="220" t="s">
        <v>155</v>
      </c>
    </row>
    <row r="118" spans="1:12" x14ac:dyDescent="0.25">
      <c r="A118" s="92"/>
      <c r="B118" s="571" t="s">
        <v>5</v>
      </c>
      <c r="C118" s="1" t="s">
        <v>152</v>
      </c>
      <c r="D118" s="1" t="s">
        <v>207</v>
      </c>
      <c r="E118" s="11" t="s">
        <v>212</v>
      </c>
      <c r="F118" s="11">
        <v>35</v>
      </c>
      <c r="G118" s="11">
        <v>35</v>
      </c>
      <c r="H118" s="11">
        <v>35</v>
      </c>
      <c r="I118" s="592">
        <f>(F118+F119+F120+F121)/4</f>
        <v>56.754999999999995</v>
      </c>
      <c r="J118" s="592">
        <f>F118*1.2</f>
        <v>42</v>
      </c>
      <c r="K118" s="247"/>
      <c r="L118" s="220" t="s">
        <v>150</v>
      </c>
    </row>
    <row r="119" spans="1:12" hidden="1" x14ac:dyDescent="0.25">
      <c r="A119" s="92"/>
      <c r="B119" s="573"/>
      <c r="C119" s="1" t="s">
        <v>311</v>
      </c>
      <c r="D119" s="1" t="s">
        <v>504</v>
      </c>
      <c r="E119" s="11" t="s">
        <v>149</v>
      </c>
      <c r="F119" s="11">
        <v>45.55</v>
      </c>
      <c r="G119" s="11">
        <v>45.55</v>
      </c>
      <c r="H119" s="11">
        <v>45.55</v>
      </c>
      <c r="I119" s="593"/>
      <c r="J119" s="593"/>
      <c r="K119" s="247"/>
      <c r="L119" s="220" t="s">
        <v>151</v>
      </c>
    </row>
    <row r="120" spans="1:12" hidden="1" x14ac:dyDescent="0.25">
      <c r="A120" s="92"/>
      <c r="B120" s="573"/>
      <c r="C120" s="1" t="s">
        <v>157</v>
      </c>
      <c r="D120" s="1" t="s">
        <v>500</v>
      </c>
      <c r="E120" s="11" t="s">
        <v>149</v>
      </c>
      <c r="F120" s="11">
        <v>63.08</v>
      </c>
      <c r="G120" s="11">
        <v>63.08</v>
      </c>
      <c r="H120" s="11">
        <v>63.08</v>
      </c>
      <c r="I120" s="593"/>
      <c r="J120" s="593"/>
      <c r="K120" s="247"/>
      <c r="L120" s="220" t="s">
        <v>151</v>
      </c>
    </row>
    <row r="121" spans="1:12" hidden="1" x14ac:dyDescent="0.25">
      <c r="A121" s="92"/>
      <c r="B121" s="572"/>
      <c r="C121" s="1" t="s">
        <v>157</v>
      </c>
      <c r="D121" s="1" t="s">
        <v>501</v>
      </c>
      <c r="E121" s="11" t="s">
        <v>149</v>
      </c>
      <c r="F121" s="11">
        <v>83.39</v>
      </c>
      <c r="G121" s="11">
        <v>83.39</v>
      </c>
      <c r="H121" s="11">
        <v>83.39</v>
      </c>
      <c r="I121" s="594"/>
      <c r="J121" s="594"/>
      <c r="K121" s="247"/>
      <c r="L121" s="220" t="s">
        <v>151</v>
      </c>
    </row>
    <row r="122" spans="1:12" x14ac:dyDescent="0.25">
      <c r="A122" s="92"/>
      <c r="B122" s="571" t="s">
        <v>6</v>
      </c>
      <c r="C122" s="1" t="s">
        <v>152</v>
      </c>
      <c r="D122" s="1" t="s">
        <v>207</v>
      </c>
      <c r="E122" s="11" t="s">
        <v>212</v>
      </c>
      <c r="F122" s="11">
        <v>85.35</v>
      </c>
      <c r="G122" s="11">
        <v>85.35</v>
      </c>
      <c r="H122" s="11">
        <v>85.35</v>
      </c>
      <c r="I122" s="592">
        <f>(F122+F123+F124+F125)/4</f>
        <v>134.52249999999998</v>
      </c>
      <c r="J122" s="592">
        <f>F122*1.2</f>
        <v>102.41999999999999</v>
      </c>
      <c r="K122" s="247"/>
      <c r="L122" s="220" t="s">
        <v>150</v>
      </c>
    </row>
    <row r="123" spans="1:12" hidden="1" x14ac:dyDescent="0.25">
      <c r="A123" s="92"/>
      <c r="B123" s="573"/>
      <c r="C123" s="1" t="s">
        <v>311</v>
      </c>
      <c r="D123" s="1" t="s">
        <v>504</v>
      </c>
      <c r="E123" s="11" t="s">
        <v>149</v>
      </c>
      <c r="F123" s="11">
        <v>107.82</v>
      </c>
      <c r="G123" s="11">
        <v>107.82</v>
      </c>
      <c r="H123" s="11">
        <v>107.82</v>
      </c>
      <c r="I123" s="593"/>
      <c r="J123" s="593"/>
      <c r="K123" s="247"/>
      <c r="L123" s="220" t="s">
        <v>151</v>
      </c>
    </row>
    <row r="124" spans="1:12" hidden="1" x14ac:dyDescent="0.25">
      <c r="A124" s="92"/>
      <c r="B124" s="573"/>
      <c r="C124" s="1" t="s">
        <v>157</v>
      </c>
      <c r="D124" s="1" t="s">
        <v>500</v>
      </c>
      <c r="E124" s="11" t="s">
        <v>149</v>
      </c>
      <c r="F124" s="11">
        <v>147.74</v>
      </c>
      <c r="G124" s="11">
        <v>147.74</v>
      </c>
      <c r="H124" s="11">
        <v>147.74</v>
      </c>
      <c r="I124" s="593"/>
      <c r="J124" s="593"/>
      <c r="K124" s="247"/>
      <c r="L124" s="220" t="s">
        <v>151</v>
      </c>
    </row>
    <row r="125" spans="1:12" hidden="1" x14ac:dyDescent="0.25">
      <c r="A125" s="92"/>
      <c r="B125" s="572"/>
      <c r="C125" s="1" t="s">
        <v>157</v>
      </c>
      <c r="D125" s="1" t="s">
        <v>501</v>
      </c>
      <c r="E125" s="11" t="s">
        <v>149</v>
      </c>
      <c r="F125" s="11">
        <v>197.18</v>
      </c>
      <c r="G125" s="11">
        <v>197.18</v>
      </c>
      <c r="H125" s="11">
        <v>197.18</v>
      </c>
      <c r="I125" s="594"/>
      <c r="J125" s="594"/>
      <c r="K125" s="247"/>
      <c r="L125" s="220" t="s">
        <v>151</v>
      </c>
    </row>
    <row r="126" spans="1:12" x14ac:dyDescent="0.25">
      <c r="A126" s="92"/>
      <c r="B126" s="571" t="s">
        <v>7</v>
      </c>
      <c r="C126" s="1" t="s">
        <v>152</v>
      </c>
      <c r="D126" s="1" t="s">
        <v>207</v>
      </c>
      <c r="E126" s="11" t="s">
        <v>212</v>
      </c>
      <c r="F126" s="11">
        <v>170.7</v>
      </c>
      <c r="G126" s="11">
        <v>170.7</v>
      </c>
      <c r="H126" s="11">
        <v>170.7</v>
      </c>
      <c r="I126" s="592">
        <f>(F126+F127+F128)/3</f>
        <v>268.46666666666664</v>
      </c>
      <c r="J126" s="592">
        <f>F126*1.2</f>
        <v>204.83999999999997</v>
      </c>
      <c r="K126" s="247"/>
      <c r="L126" s="220" t="s">
        <v>150</v>
      </c>
    </row>
    <row r="127" spans="1:12" hidden="1" x14ac:dyDescent="0.25">
      <c r="A127" s="92"/>
      <c r="B127" s="573"/>
      <c r="C127" s="1" t="s">
        <v>157</v>
      </c>
      <c r="D127" s="1" t="s">
        <v>500</v>
      </c>
      <c r="E127" s="11" t="s">
        <v>149</v>
      </c>
      <c r="F127" s="11">
        <v>287.43</v>
      </c>
      <c r="G127" s="11">
        <v>287.43</v>
      </c>
      <c r="H127" s="11">
        <v>287.43</v>
      </c>
      <c r="I127" s="593"/>
      <c r="J127" s="593"/>
      <c r="K127" s="247"/>
      <c r="L127" s="220" t="s">
        <v>151</v>
      </c>
    </row>
    <row r="128" spans="1:12" hidden="1" x14ac:dyDescent="0.25">
      <c r="A128" s="92"/>
      <c r="B128" s="572"/>
      <c r="C128" s="1" t="s">
        <v>157</v>
      </c>
      <c r="D128" s="1" t="s">
        <v>501</v>
      </c>
      <c r="E128" s="11" t="s">
        <v>149</v>
      </c>
      <c r="F128" s="11">
        <v>347.27</v>
      </c>
      <c r="G128" s="11">
        <v>347.27</v>
      </c>
      <c r="H128" s="11">
        <v>347.27</v>
      </c>
      <c r="I128" s="594"/>
      <c r="J128" s="594"/>
      <c r="K128" s="247"/>
      <c r="L128" s="220" t="s">
        <v>151</v>
      </c>
    </row>
    <row r="129" spans="1:12" x14ac:dyDescent="0.25">
      <c r="A129" s="90">
        <v>3</v>
      </c>
      <c r="B129" s="90" t="s">
        <v>107</v>
      </c>
      <c r="C129" s="58"/>
      <c r="D129" s="58"/>
      <c r="E129" s="218"/>
      <c r="F129" s="218"/>
      <c r="G129" s="218"/>
      <c r="H129" s="218"/>
      <c r="I129" s="249"/>
      <c r="J129" s="249"/>
      <c r="K129" s="246"/>
      <c r="L129" s="218"/>
    </row>
    <row r="130" spans="1:12" x14ac:dyDescent="0.25">
      <c r="A130" s="92"/>
      <c r="B130" s="571" t="s">
        <v>4</v>
      </c>
      <c r="C130" s="1" t="s">
        <v>157</v>
      </c>
      <c r="D130" s="1" t="s">
        <v>505</v>
      </c>
      <c r="E130" s="11" t="s">
        <v>149</v>
      </c>
      <c r="F130" s="11">
        <v>18.149999999999999</v>
      </c>
      <c r="G130" s="11">
        <v>18.149999999999999</v>
      </c>
      <c r="H130" s="11">
        <v>18.149999999999999</v>
      </c>
      <c r="I130" s="592">
        <f>(F130+F131)/2</f>
        <v>19.77</v>
      </c>
      <c r="J130" s="592">
        <f>F130*1.2</f>
        <v>21.779999999999998</v>
      </c>
      <c r="K130" s="247"/>
      <c r="L130" s="220" t="s">
        <v>150</v>
      </c>
    </row>
    <row r="131" spans="1:12" x14ac:dyDescent="0.25">
      <c r="A131" s="92"/>
      <c r="B131" s="572"/>
      <c r="C131" s="1" t="s">
        <v>157</v>
      </c>
      <c r="D131" s="1" t="s">
        <v>506</v>
      </c>
      <c r="E131" s="11" t="s">
        <v>149</v>
      </c>
      <c r="F131" s="11">
        <v>21.39</v>
      </c>
      <c r="G131" s="11">
        <v>21.39</v>
      </c>
      <c r="H131" s="11">
        <v>21.39</v>
      </c>
      <c r="I131" s="594"/>
      <c r="J131" s="594"/>
      <c r="K131" s="247"/>
      <c r="L131" s="220" t="s">
        <v>155</v>
      </c>
    </row>
    <row r="132" spans="1:12" x14ac:dyDescent="0.25">
      <c r="A132" s="92"/>
      <c r="B132" s="571" t="s">
        <v>5</v>
      </c>
      <c r="C132" s="1" t="s">
        <v>152</v>
      </c>
      <c r="D132" s="1" t="s">
        <v>497</v>
      </c>
      <c r="E132" s="11" t="s">
        <v>212</v>
      </c>
      <c r="F132" s="11">
        <v>37.700000000000003</v>
      </c>
      <c r="G132" s="11">
        <v>37.700000000000003</v>
      </c>
      <c r="H132" s="11">
        <v>37.700000000000003</v>
      </c>
      <c r="I132" s="592">
        <f>(F132+F133+F134+F135)/4</f>
        <v>57.317499999999995</v>
      </c>
      <c r="J132" s="592">
        <f>F132*1.2</f>
        <v>45.24</v>
      </c>
      <c r="K132" s="247"/>
      <c r="L132" s="220" t="s">
        <v>150</v>
      </c>
    </row>
    <row r="133" spans="1:12" x14ac:dyDescent="0.25">
      <c r="A133" s="92"/>
      <c r="B133" s="573"/>
      <c r="C133" s="1" t="s">
        <v>311</v>
      </c>
      <c r="D133" s="1" t="s">
        <v>507</v>
      </c>
      <c r="E133" s="11" t="s">
        <v>149</v>
      </c>
      <c r="F133" s="11">
        <v>44.81</v>
      </c>
      <c r="G133" s="11">
        <v>44.81</v>
      </c>
      <c r="H133" s="11">
        <v>44.81</v>
      </c>
      <c r="I133" s="593"/>
      <c r="J133" s="593"/>
      <c r="K133" s="247"/>
      <c r="L133" s="220" t="s">
        <v>155</v>
      </c>
    </row>
    <row r="134" spans="1:12" hidden="1" x14ac:dyDescent="0.25">
      <c r="A134" s="92"/>
      <c r="B134" s="573"/>
      <c r="C134" s="1" t="s">
        <v>157</v>
      </c>
      <c r="D134" s="1" t="s">
        <v>505</v>
      </c>
      <c r="E134" s="11" t="s">
        <v>149</v>
      </c>
      <c r="F134" s="11">
        <v>63.37</v>
      </c>
      <c r="G134" s="11">
        <v>63.37</v>
      </c>
      <c r="H134" s="11">
        <v>63.37</v>
      </c>
      <c r="I134" s="593"/>
      <c r="J134" s="593"/>
      <c r="K134" s="247"/>
      <c r="L134" s="220" t="s">
        <v>151</v>
      </c>
    </row>
    <row r="135" spans="1:12" hidden="1" x14ac:dyDescent="0.25">
      <c r="A135" s="92"/>
      <c r="B135" s="572"/>
      <c r="C135" s="1" t="s">
        <v>157</v>
      </c>
      <c r="D135" s="1" t="s">
        <v>506</v>
      </c>
      <c r="E135" s="11" t="s">
        <v>149</v>
      </c>
      <c r="F135" s="11">
        <v>83.39</v>
      </c>
      <c r="G135" s="11">
        <v>83.39</v>
      </c>
      <c r="H135" s="11">
        <v>83.39</v>
      </c>
      <c r="I135" s="594"/>
      <c r="J135" s="594"/>
      <c r="K135" s="247"/>
      <c r="L135" s="220" t="s">
        <v>151</v>
      </c>
    </row>
    <row r="136" spans="1:12" x14ac:dyDescent="0.25">
      <c r="A136" s="92"/>
      <c r="B136" s="571" t="s">
        <v>6</v>
      </c>
      <c r="C136" s="1" t="s">
        <v>152</v>
      </c>
      <c r="D136" s="1" t="s">
        <v>497</v>
      </c>
      <c r="E136" s="11" t="s">
        <v>212</v>
      </c>
      <c r="F136" s="11">
        <v>90.8</v>
      </c>
      <c r="G136" s="11">
        <v>90.8</v>
      </c>
      <c r="H136" s="11">
        <v>90.8</v>
      </c>
      <c r="I136" s="596">
        <f>(F136+F137+F138+F139)/4</f>
        <v>135.9425</v>
      </c>
      <c r="J136" s="592">
        <f>F136*1.2</f>
        <v>108.96</v>
      </c>
      <c r="K136" s="247"/>
      <c r="L136" s="220" t="s">
        <v>150</v>
      </c>
    </row>
    <row r="137" spans="1:12" x14ac:dyDescent="0.25">
      <c r="A137" s="92"/>
      <c r="B137" s="573"/>
      <c r="C137" s="1" t="s">
        <v>311</v>
      </c>
      <c r="D137" s="1" t="s">
        <v>507</v>
      </c>
      <c r="E137" s="11" t="s">
        <v>149</v>
      </c>
      <c r="F137" s="11">
        <v>105.7</v>
      </c>
      <c r="G137" s="11">
        <v>105.7</v>
      </c>
      <c r="H137" s="11">
        <v>105.7</v>
      </c>
      <c r="I137" s="597"/>
      <c r="J137" s="593"/>
      <c r="K137" s="247"/>
      <c r="L137" s="220" t="s">
        <v>155</v>
      </c>
    </row>
    <row r="138" spans="1:12" hidden="1" x14ac:dyDescent="0.25">
      <c r="A138" s="92"/>
      <c r="B138" s="573"/>
      <c r="C138" s="1" t="s">
        <v>157</v>
      </c>
      <c r="D138" s="1" t="s">
        <v>505</v>
      </c>
      <c r="E138" s="11" t="s">
        <v>149</v>
      </c>
      <c r="F138" s="11">
        <v>150.09</v>
      </c>
      <c r="G138" s="11">
        <v>150.09</v>
      </c>
      <c r="H138" s="11">
        <v>150.09</v>
      </c>
      <c r="I138" s="597"/>
      <c r="J138" s="593"/>
      <c r="K138" s="247"/>
      <c r="L138" s="220" t="s">
        <v>151</v>
      </c>
    </row>
    <row r="139" spans="1:12" hidden="1" x14ac:dyDescent="0.25">
      <c r="A139" s="92"/>
      <c r="B139" s="572"/>
      <c r="C139" s="1" t="s">
        <v>157</v>
      </c>
      <c r="D139" s="1" t="s">
        <v>506</v>
      </c>
      <c r="E139" s="11" t="s">
        <v>149</v>
      </c>
      <c r="F139" s="11">
        <v>197.18</v>
      </c>
      <c r="G139" s="11">
        <v>197.18</v>
      </c>
      <c r="H139" s="11">
        <v>197.18</v>
      </c>
      <c r="I139" s="598"/>
      <c r="J139" s="594"/>
      <c r="K139" s="247"/>
      <c r="L139" s="220" t="s">
        <v>151</v>
      </c>
    </row>
    <row r="140" spans="1:12" x14ac:dyDescent="0.25">
      <c r="A140" s="92"/>
      <c r="B140" s="571" t="s">
        <v>7</v>
      </c>
      <c r="C140" s="1" t="s">
        <v>152</v>
      </c>
      <c r="D140" s="1" t="s">
        <v>497</v>
      </c>
      <c r="E140" s="11" t="s">
        <v>212</v>
      </c>
      <c r="F140" s="11">
        <v>181.6</v>
      </c>
      <c r="G140" s="11">
        <v>181.6</v>
      </c>
      <c r="H140" s="11">
        <v>181.6</v>
      </c>
      <c r="I140" s="592">
        <f>(F140+F141+F142)/3</f>
        <v>272.75666666666666</v>
      </c>
      <c r="J140" s="592">
        <f>F140*1.2</f>
        <v>217.92</v>
      </c>
      <c r="K140" s="247"/>
      <c r="L140" s="220" t="s">
        <v>150</v>
      </c>
    </row>
    <row r="141" spans="1:12" hidden="1" x14ac:dyDescent="0.25">
      <c r="A141" s="92"/>
      <c r="B141" s="573"/>
      <c r="C141" s="1" t="s">
        <v>157</v>
      </c>
      <c r="D141" s="1" t="s">
        <v>505</v>
      </c>
      <c r="E141" s="11" t="s">
        <v>149</v>
      </c>
      <c r="F141" s="11">
        <v>289.39999999999998</v>
      </c>
      <c r="G141" s="11">
        <v>289.39999999999998</v>
      </c>
      <c r="H141" s="11">
        <v>289.39999999999998</v>
      </c>
      <c r="I141" s="593"/>
      <c r="J141" s="593"/>
      <c r="K141" s="247"/>
      <c r="L141" s="220" t="s">
        <v>151</v>
      </c>
    </row>
    <row r="142" spans="1:12" hidden="1" x14ac:dyDescent="0.25">
      <c r="A142" s="92"/>
      <c r="B142" s="572"/>
      <c r="C142" s="1" t="s">
        <v>157</v>
      </c>
      <c r="D142" s="1" t="s">
        <v>506</v>
      </c>
      <c r="E142" s="11" t="s">
        <v>149</v>
      </c>
      <c r="F142" s="11">
        <v>347.27</v>
      </c>
      <c r="G142" s="11">
        <v>347.27</v>
      </c>
      <c r="H142" s="11">
        <v>347.27</v>
      </c>
      <c r="I142" s="594"/>
      <c r="J142" s="594"/>
      <c r="K142" s="247"/>
      <c r="L142" s="220" t="s">
        <v>151</v>
      </c>
    </row>
    <row r="143" spans="1:12" x14ac:dyDescent="0.25">
      <c r="A143" s="90">
        <v>4</v>
      </c>
      <c r="B143" s="90" t="s">
        <v>108</v>
      </c>
      <c r="C143" s="58"/>
      <c r="D143" s="58"/>
      <c r="E143" s="218"/>
      <c r="F143" s="218"/>
      <c r="G143" s="218"/>
      <c r="H143" s="218"/>
      <c r="I143" s="249"/>
      <c r="J143" s="249"/>
      <c r="K143" s="246"/>
      <c r="L143" s="218"/>
    </row>
    <row r="144" spans="1:12" x14ac:dyDescent="0.25">
      <c r="A144" s="92"/>
      <c r="B144" s="571" t="s">
        <v>4</v>
      </c>
      <c r="C144" s="1" t="s">
        <v>157</v>
      </c>
      <c r="D144" s="1" t="s">
        <v>505</v>
      </c>
      <c r="E144" s="11" t="s">
        <v>149</v>
      </c>
      <c r="F144" s="11">
        <v>18.149999999999999</v>
      </c>
      <c r="G144" s="11">
        <v>18.149999999999999</v>
      </c>
      <c r="H144" s="11">
        <v>18.149999999999999</v>
      </c>
      <c r="I144" s="592">
        <f>(F144+F145)/2</f>
        <v>19.77</v>
      </c>
      <c r="J144" s="592">
        <f>F144*1.2</f>
        <v>21.779999999999998</v>
      </c>
      <c r="K144" s="247"/>
      <c r="L144" s="220" t="s">
        <v>150</v>
      </c>
    </row>
    <row r="145" spans="1:12" x14ac:dyDescent="0.25">
      <c r="A145" s="92"/>
      <c r="B145" s="572"/>
      <c r="C145" s="1" t="s">
        <v>157</v>
      </c>
      <c r="D145" s="1" t="s">
        <v>506</v>
      </c>
      <c r="E145" s="11" t="s">
        <v>149</v>
      </c>
      <c r="F145" s="11">
        <v>21.39</v>
      </c>
      <c r="G145" s="11">
        <v>21.39</v>
      </c>
      <c r="H145" s="11">
        <v>21.39</v>
      </c>
      <c r="I145" s="594"/>
      <c r="J145" s="594"/>
      <c r="K145" s="247"/>
      <c r="L145" s="220" t="s">
        <v>155</v>
      </c>
    </row>
    <row r="146" spans="1:12" x14ac:dyDescent="0.25">
      <c r="A146" s="92"/>
      <c r="B146" s="571" t="s">
        <v>5</v>
      </c>
      <c r="C146" s="1" t="s">
        <v>152</v>
      </c>
      <c r="D146" s="1" t="s">
        <v>497</v>
      </c>
      <c r="E146" s="11" t="s">
        <v>212</v>
      </c>
      <c r="F146" s="11">
        <v>37.700000000000003</v>
      </c>
      <c r="G146" s="11">
        <v>37.700000000000003</v>
      </c>
      <c r="H146" s="11">
        <v>37.700000000000003</v>
      </c>
      <c r="I146" s="592">
        <f>(F146+F147+F148+F149)/4</f>
        <v>57.317499999999995</v>
      </c>
      <c r="J146" s="592">
        <f>F146*1.2</f>
        <v>45.24</v>
      </c>
      <c r="K146" s="247"/>
      <c r="L146" s="220" t="s">
        <v>150</v>
      </c>
    </row>
    <row r="147" spans="1:12" x14ac:dyDescent="0.25">
      <c r="A147" s="92"/>
      <c r="B147" s="573"/>
      <c r="C147" s="1" t="s">
        <v>311</v>
      </c>
      <c r="D147" s="1" t="s">
        <v>507</v>
      </c>
      <c r="E147" s="11" t="s">
        <v>149</v>
      </c>
      <c r="F147" s="11">
        <v>44.81</v>
      </c>
      <c r="G147" s="11">
        <v>44.81</v>
      </c>
      <c r="H147" s="11">
        <v>44.81</v>
      </c>
      <c r="I147" s="593"/>
      <c r="J147" s="593"/>
      <c r="K147" s="247"/>
      <c r="L147" s="220" t="s">
        <v>155</v>
      </c>
    </row>
    <row r="148" spans="1:12" hidden="1" x14ac:dyDescent="0.25">
      <c r="A148" s="92"/>
      <c r="B148" s="573"/>
      <c r="C148" s="1" t="s">
        <v>157</v>
      </c>
      <c r="D148" s="1" t="s">
        <v>505</v>
      </c>
      <c r="E148" s="11" t="s">
        <v>149</v>
      </c>
      <c r="F148" s="11">
        <v>63.37</v>
      </c>
      <c r="G148" s="11">
        <v>63.37</v>
      </c>
      <c r="H148" s="11">
        <v>63.37</v>
      </c>
      <c r="I148" s="593"/>
      <c r="J148" s="593"/>
      <c r="K148" s="247"/>
      <c r="L148" s="220" t="s">
        <v>151</v>
      </c>
    </row>
    <row r="149" spans="1:12" hidden="1" x14ac:dyDescent="0.25">
      <c r="A149" s="92"/>
      <c r="B149" s="572"/>
      <c r="C149" s="1" t="s">
        <v>157</v>
      </c>
      <c r="D149" s="1" t="s">
        <v>506</v>
      </c>
      <c r="E149" s="11" t="s">
        <v>149</v>
      </c>
      <c r="F149" s="11">
        <v>83.39</v>
      </c>
      <c r="G149" s="11">
        <v>83.39</v>
      </c>
      <c r="H149" s="11">
        <v>83.39</v>
      </c>
      <c r="I149" s="594"/>
      <c r="J149" s="594"/>
      <c r="K149" s="247"/>
      <c r="L149" s="220" t="s">
        <v>151</v>
      </c>
    </row>
    <row r="150" spans="1:12" x14ac:dyDescent="0.25">
      <c r="A150" s="92"/>
      <c r="B150" s="571" t="s">
        <v>6</v>
      </c>
      <c r="C150" s="1" t="s">
        <v>152</v>
      </c>
      <c r="D150" s="1" t="s">
        <v>497</v>
      </c>
      <c r="E150" s="11" t="s">
        <v>212</v>
      </c>
      <c r="F150" s="11">
        <v>90.8</v>
      </c>
      <c r="G150" s="11">
        <v>90.8</v>
      </c>
      <c r="H150" s="11">
        <v>90.8</v>
      </c>
      <c r="I150" s="592">
        <f>(F150+F151+F152+F153)/4</f>
        <v>135.9425</v>
      </c>
      <c r="J150" s="592">
        <f>F150*1.2</f>
        <v>108.96</v>
      </c>
      <c r="K150" s="247"/>
      <c r="L150" s="220" t="s">
        <v>150</v>
      </c>
    </row>
    <row r="151" spans="1:12" x14ac:dyDescent="0.25">
      <c r="A151" s="92"/>
      <c r="B151" s="573"/>
      <c r="C151" s="1" t="s">
        <v>311</v>
      </c>
      <c r="D151" s="1" t="s">
        <v>507</v>
      </c>
      <c r="E151" s="11" t="s">
        <v>149</v>
      </c>
      <c r="F151" s="11">
        <v>105.7</v>
      </c>
      <c r="G151" s="11">
        <v>105.7</v>
      </c>
      <c r="H151" s="11">
        <v>105.7</v>
      </c>
      <c r="I151" s="593"/>
      <c r="J151" s="593"/>
      <c r="K151" s="247"/>
      <c r="L151" s="220" t="s">
        <v>155</v>
      </c>
    </row>
    <row r="152" spans="1:12" hidden="1" x14ac:dyDescent="0.25">
      <c r="A152" s="92"/>
      <c r="B152" s="573"/>
      <c r="C152" s="1" t="s">
        <v>157</v>
      </c>
      <c r="D152" s="1" t="s">
        <v>505</v>
      </c>
      <c r="E152" s="11" t="s">
        <v>149</v>
      </c>
      <c r="F152" s="11">
        <v>150.09</v>
      </c>
      <c r="G152" s="11">
        <v>150.09</v>
      </c>
      <c r="H152" s="11">
        <v>150.09</v>
      </c>
      <c r="I152" s="593"/>
      <c r="J152" s="593"/>
      <c r="K152" s="247"/>
      <c r="L152" s="220" t="s">
        <v>151</v>
      </c>
    </row>
    <row r="153" spans="1:12" hidden="1" x14ac:dyDescent="0.25">
      <c r="A153" s="92"/>
      <c r="B153" s="572"/>
      <c r="C153" s="1" t="s">
        <v>157</v>
      </c>
      <c r="D153" s="1" t="s">
        <v>506</v>
      </c>
      <c r="E153" s="11" t="s">
        <v>149</v>
      </c>
      <c r="F153" s="11">
        <v>197.18</v>
      </c>
      <c r="G153" s="11">
        <v>197.18</v>
      </c>
      <c r="H153" s="11">
        <v>197.18</v>
      </c>
      <c r="I153" s="594"/>
      <c r="J153" s="594"/>
      <c r="K153" s="247"/>
      <c r="L153" s="220" t="s">
        <v>151</v>
      </c>
    </row>
    <row r="154" spans="1:12" x14ac:dyDescent="0.25">
      <c r="A154" s="92"/>
      <c r="B154" s="571" t="s">
        <v>7</v>
      </c>
      <c r="C154" s="1" t="s">
        <v>152</v>
      </c>
      <c r="D154" s="1" t="s">
        <v>497</v>
      </c>
      <c r="E154" s="11" t="s">
        <v>212</v>
      </c>
      <c r="F154" s="11">
        <v>181.6</v>
      </c>
      <c r="G154" s="11">
        <v>181.6</v>
      </c>
      <c r="H154" s="11">
        <v>181.6</v>
      </c>
      <c r="I154" s="592">
        <f>(F154+F155+F156)/3</f>
        <v>272.75666666666666</v>
      </c>
      <c r="J154" s="592">
        <f>F154*1.2</f>
        <v>217.92</v>
      </c>
      <c r="K154" s="247"/>
      <c r="L154" s="220" t="s">
        <v>150</v>
      </c>
    </row>
    <row r="155" spans="1:12" hidden="1" x14ac:dyDescent="0.25">
      <c r="A155" s="92"/>
      <c r="B155" s="573"/>
      <c r="C155" s="1" t="s">
        <v>157</v>
      </c>
      <c r="D155" s="1" t="s">
        <v>505</v>
      </c>
      <c r="E155" s="11" t="s">
        <v>149</v>
      </c>
      <c r="F155" s="11">
        <v>289.39999999999998</v>
      </c>
      <c r="G155" s="11">
        <v>289.39999999999998</v>
      </c>
      <c r="H155" s="11">
        <v>289.39999999999998</v>
      </c>
      <c r="I155" s="593"/>
      <c r="J155" s="593"/>
      <c r="K155" s="247"/>
      <c r="L155" s="220" t="s">
        <v>151</v>
      </c>
    </row>
    <row r="156" spans="1:12" hidden="1" x14ac:dyDescent="0.25">
      <c r="A156" s="92"/>
      <c r="B156" s="572"/>
      <c r="C156" s="1" t="s">
        <v>157</v>
      </c>
      <c r="D156" s="1" t="s">
        <v>506</v>
      </c>
      <c r="E156" s="11" t="s">
        <v>149</v>
      </c>
      <c r="F156" s="11">
        <v>347.27</v>
      </c>
      <c r="G156" s="11">
        <v>347.27</v>
      </c>
      <c r="H156" s="11">
        <v>347.27</v>
      </c>
      <c r="I156" s="594"/>
      <c r="J156" s="594"/>
      <c r="K156" s="247"/>
      <c r="L156" s="220" t="s">
        <v>151</v>
      </c>
    </row>
    <row r="157" spans="1:12" x14ac:dyDescent="0.25">
      <c r="A157" s="90">
        <v>5</v>
      </c>
      <c r="B157" s="90" t="s">
        <v>109</v>
      </c>
      <c r="C157" s="58"/>
      <c r="D157" s="58"/>
      <c r="E157" s="218"/>
      <c r="F157" s="218"/>
      <c r="G157" s="218"/>
      <c r="H157" s="218"/>
      <c r="I157" s="249"/>
      <c r="J157" s="249"/>
      <c r="K157" s="246"/>
      <c r="L157" s="218"/>
    </row>
    <row r="158" spans="1:12" x14ac:dyDescent="0.25">
      <c r="A158" s="92"/>
      <c r="B158" s="571" t="s">
        <v>4</v>
      </c>
      <c r="C158" s="1" t="s">
        <v>157</v>
      </c>
      <c r="D158" s="1" t="s">
        <v>487</v>
      </c>
      <c r="E158" s="11" t="s">
        <v>149</v>
      </c>
      <c r="F158" s="11">
        <v>16.09</v>
      </c>
      <c r="G158" s="11">
        <v>16.09</v>
      </c>
      <c r="H158" s="11">
        <v>16.09</v>
      </c>
      <c r="I158" s="592">
        <f>(H158+H159)/2</f>
        <v>17.755000000000003</v>
      </c>
      <c r="J158" s="592">
        <f>F158*1.2</f>
        <v>19.308</v>
      </c>
      <c r="K158" s="247"/>
      <c r="L158" s="220" t="s">
        <v>150</v>
      </c>
    </row>
    <row r="159" spans="1:12" hidden="1" x14ac:dyDescent="0.25">
      <c r="A159" s="92"/>
      <c r="B159" s="572"/>
      <c r="C159" s="1" t="s">
        <v>157</v>
      </c>
      <c r="D159" s="1" t="s">
        <v>488</v>
      </c>
      <c r="E159" s="11" t="s">
        <v>149</v>
      </c>
      <c r="F159" s="11">
        <v>19.420000000000002</v>
      </c>
      <c r="G159" s="11">
        <v>19.420000000000002</v>
      </c>
      <c r="H159" s="11">
        <v>19.420000000000002</v>
      </c>
      <c r="I159" s="594"/>
      <c r="J159" s="594"/>
      <c r="K159" s="247"/>
      <c r="L159" s="220" t="s">
        <v>151</v>
      </c>
    </row>
    <row r="160" spans="1:12" x14ac:dyDescent="0.25">
      <c r="A160" s="92"/>
      <c r="B160" s="571" t="s">
        <v>5</v>
      </c>
      <c r="C160" s="1" t="s">
        <v>152</v>
      </c>
      <c r="D160" s="1" t="s">
        <v>207</v>
      </c>
      <c r="E160" s="11" t="s">
        <v>212</v>
      </c>
      <c r="F160" s="11">
        <v>35</v>
      </c>
      <c r="G160" s="11">
        <v>35</v>
      </c>
      <c r="H160" s="11">
        <v>35</v>
      </c>
      <c r="I160" s="592">
        <f>(F160+F161+F162+F163)/4</f>
        <v>50.87</v>
      </c>
      <c r="J160" s="592">
        <f>F160*1.2</f>
        <v>42</v>
      </c>
      <c r="K160" s="247"/>
      <c r="L160" s="220" t="s">
        <v>150</v>
      </c>
    </row>
    <row r="161" spans="1:12" x14ac:dyDescent="0.25">
      <c r="A161" s="92"/>
      <c r="B161" s="573"/>
      <c r="C161" s="1" t="s">
        <v>311</v>
      </c>
      <c r="D161" s="1" t="s">
        <v>472</v>
      </c>
      <c r="E161" s="11" t="s">
        <v>149</v>
      </c>
      <c r="F161" s="11">
        <v>36.83</v>
      </c>
      <c r="G161" s="11">
        <v>36.83</v>
      </c>
      <c r="H161" s="11">
        <v>36.83</v>
      </c>
      <c r="I161" s="593"/>
      <c r="J161" s="593"/>
      <c r="K161" s="247"/>
      <c r="L161" s="220" t="s">
        <v>155</v>
      </c>
    </row>
    <row r="162" spans="1:12" hidden="1" x14ac:dyDescent="0.25">
      <c r="A162" s="92"/>
      <c r="B162" s="573"/>
      <c r="C162" s="1" t="s">
        <v>157</v>
      </c>
      <c r="D162" s="1" t="s">
        <v>487</v>
      </c>
      <c r="E162" s="11" t="s">
        <v>149</v>
      </c>
      <c r="F162" s="11">
        <v>55.62</v>
      </c>
      <c r="G162" s="11">
        <v>55.62</v>
      </c>
      <c r="H162" s="11">
        <v>55.62</v>
      </c>
      <c r="I162" s="593"/>
      <c r="J162" s="593"/>
      <c r="K162" s="247"/>
      <c r="L162" s="220" t="s">
        <v>151</v>
      </c>
    </row>
    <row r="163" spans="1:12" hidden="1" x14ac:dyDescent="0.25">
      <c r="A163" s="92"/>
      <c r="B163" s="572"/>
      <c r="C163" s="1" t="s">
        <v>157</v>
      </c>
      <c r="D163" s="1" t="s">
        <v>488</v>
      </c>
      <c r="E163" s="11" t="s">
        <v>149</v>
      </c>
      <c r="F163" s="11">
        <v>76.03</v>
      </c>
      <c r="G163" s="11">
        <v>76.03</v>
      </c>
      <c r="H163" s="11">
        <v>76.03</v>
      </c>
      <c r="I163" s="594"/>
      <c r="J163" s="594"/>
      <c r="K163" s="247"/>
      <c r="L163" s="220" t="s">
        <v>151</v>
      </c>
    </row>
    <row r="164" spans="1:12" x14ac:dyDescent="0.25">
      <c r="A164" s="92"/>
      <c r="B164" s="571" t="s">
        <v>6</v>
      </c>
      <c r="C164" s="1" t="s">
        <v>152</v>
      </c>
      <c r="D164" s="1" t="s">
        <v>207</v>
      </c>
      <c r="E164" s="11" t="s">
        <v>212</v>
      </c>
      <c r="F164" s="11">
        <v>85.35</v>
      </c>
      <c r="G164" s="11">
        <v>85.35</v>
      </c>
      <c r="H164" s="11">
        <v>85.35</v>
      </c>
      <c r="I164" s="592">
        <f>(F164+F165+F166+F167)/4</f>
        <v>119.94749999999999</v>
      </c>
      <c r="J164" s="592">
        <f>F164*1.2</f>
        <v>102.41999999999999</v>
      </c>
      <c r="K164" s="247"/>
      <c r="L164" s="220" t="s">
        <v>150</v>
      </c>
    </row>
    <row r="165" spans="1:12" x14ac:dyDescent="0.25">
      <c r="A165" s="92"/>
      <c r="B165" s="573"/>
      <c r="C165" s="1" t="s">
        <v>311</v>
      </c>
      <c r="D165" s="1" t="s">
        <v>472</v>
      </c>
      <c r="E165" s="11" t="s">
        <v>149</v>
      </c>
      <c r="F165" s="11">
        <v>86.02</v>
      </c>
      <c r="G165" s="11">
        <v>86.02</v>
      </c>
      <c r="H165" s="11">
        <v>86.02</v>
      </c>
      <c r="I165" s="593"/>
      <c r="J165" s="593"/>
      <c r="K165" s="247"/>
      <c r="L165" s="220" t="s">
        <v>155</v>
      </c>
    </row>
    <row r="166" spans="1:12" hidden="1" x14ac:dyDescent="0.25">
      <c r="A166" s="92"/>
      <c r="B166" s="573"/>
      <c r="C166" s="1" t="s">
        <v>157</v>
      </c>
      <c r="D166" s="1" t="s">
        <v>487</v>
      </c>
      <c r="E166" s="11" t="s">
        <v>149</v>
      </c>
      <c r="F166" s="11">
        <v>129.88</v>
      </c>
      <c r="G166" s="11">
        <v>129.88</v>
      </c>
      <c r="H166" s="11">
        <v>129.88</v>
      </c>
      <c r="I166" s="593"/>
      <c r="J166" s="593"/>
      <c r="K166" s="247"/>
      <c r="L166" s="220" t="s">
        <v>151</v>
      </c>
    </row>
    <row r="167" spans="1:12" hidden="1" x14ac:dyDescent="0.25">
      <c r="A167" s="92"/>
      <c r="B167" s="572"/>
      <c r="C167" s="1" t="s">
        <v>157</v>
      </c>
      <c r="D167" s="1" t="s">
        <v>488</v>
      </c>
      <c r="E167" s="11" t="s">
        <v>149</v>
      </c>
      <c r="F167" s="11">
        <v>178.54</v>
      </c>
      <c r="G167" s="11">
        <v>178.54</v>
      </c>
      <c r="H167" s="11">
        <v>178.54</v>
      </c>
      <c r="I167" s="594"/>
      <c r="J167" s="594"/>
      <c r="K167" s="247"/>
      <c r="L167" s="220" t="s">
        <v>151</v>
      </c>
    </row>
    <row r="168" spans="1:12" x14ac:dyDescent="0.25">
      <c r="A168" s="92"/>
      <c r="B168" s="571" t="s">
        <v>7</v>
      </c>
      <c r="C168" s="1" t="s">
        <v>152</v>
      </c>
      <c r="D168" s="1" t="s">
        <v>207</v>
      </c>
      <c r="E168" s="11" t="s">
        <v>212</v>
      </c>
      <c r="F168" s="11">
        <v>170.7</v>
      </c>
      <c r="G168" s="11">
        <v>170.7</v>
      </c>
      <c r="H168" s="11">
        <v>170.7</v>
      </c>
      <c r="I168" s="592">
        <f>(F168+F169+F170)/3</f>
        <v>245.58</v>
      </c>
      <c r="J168" s="592">
        <f>F168*1.2</f>
        <v>204.83999999999997</v>
      </c>
      <c r="K168" s="247"/>
      <c r="L168" s="220" t="s">
        <v>150</v>
      </c>
    </row>
    <row r="169" spans="1:12" hidden="1" x14ac:dyDescent="0.25">
      <c r="A169" s="92"/>
      <c r="B169" s="573"/>
      <c r="C169" s="1" t="s">
        <v>157</v>
      </c>
      <c r="D169" s="1" t="s">
        <v>487</v>
      </c>
      <c r="E169" s="11" t="s">
        <v>149</v>
      </c>
      <c r="F169" s="11">
        <v>253.1</v>
      </c>
      <c r="G169" s="11">
        <v>253.1</v>
      </c>
      <c r="H169" s="11">
        <v>253.1</v>
      </c>
      <c r="I169" s="593"/>
      <c r="J169" s="593"/>
      <c r="K169" s="247"/>
      <c r="L169" s="220" t="s">
        <v>151</v>
      </c>
    </row>
    <row r="170" spans="1:12" hidden="1" x14ac:dyDescent="0.25">
      <c r="A170" s="92"/>
      <c r="B170" s="572"/>
      <c r="C170" s="1" t="s">
        <v>157</v>
      </c>
      <c r="D170" s="1" t="s">
        <v>488</v>
      </c>
      <c r="E170" s="11" t="s">
        <v>149</v>
      </c>
      <c r="F170" s="11">
        <v>312.94</v>
      </c>
      <c r="G170" s="11">
        <v>312.94</v>
      </c>
      <c r="H170" s="11">
        <v>312.94</v>
      </c>
      <c r="I170" s="594"/>
      <c r="J170" s="594"/>
      <c r="K170" s="247"/>
      <c r="L170" s="220" t="s">
        <v>151</v>
      </c>
    </row>
    <row r="171" spans="1:12" x14ac:dyDescent="0.25">
      <c r="A171" s="90">
        <v>6</v>
      </c>
      <c r="B171" s="90" t="s">
        <v>110</v>
      </c>
      <c r="C171" s="58"/>
      <c r="D171" s="58"/>
      <c r="E171" s="218"/>
      <c r="F171" s="218"/>
      <c r="G171" s="218"/>
      <c r="H171" s="218"/>
      <c r="I171" s="249"/>
      <c r="J171" s="249"/>
      <c r="K171" s="246"/>
      <c r="L171" s="218"/>
    </row>
    <row r="172" spans="1:12" x14ac:dyDescent="0.25">
      <c r="A172" s="92"/>
      <c r="B172" s="571" t="s">
        <v>4</v>
      </c>
      <c r="C172" s="1" t="s">
        <v>157</v>
      </c>
      <c r="D172" s="1" t="s">
        <v>494</v>
      </c>
      <c r="E172" s="11" t="s">
        <v>149</v>
      </c>
      <c r="F172" s="11">
        <v>16.28</v>
      </c>
      <c r="G172" s="11">
        <v>16.28</v>
      </c>
      <c r="H172" s="11">
        <v>16.28</v>
      </c>
      <c r="I172" s="592">
        <f>(F172+F173)/2</f>
        <v>17.850000000000001</v>
      </c>
      <c r="J172" s="592">
        <f>F172*1.2</f>
        <v>19.536000000000001</v>
      </c>
      <c r="K172" s="247"/>
      <c r="L172" s="220" t="s">
        <v>150</v>
      </c>
    </row>
    <row r="173" spans="1:12" x14ac:dyDescent="0.25">
      <c r="A173" s="92"/>
      <c r="B173" s="572"/>
      <c r="C173" s="1" t="s">
        <v>157</v>
      </c>
      <c r="D173" s="1" t="s">
        <v>495</v>
      </c>
      <c r="E173" s="11" t="s">
        <v>149</v>
      </c>
      <c r="F173" s="11">
        <v>19.420000000000002</v>
      </c>
      <c r="G173" s="11">
        <v>19.420000000000002</v>
      </c>
      <c r="H173" s="11">
        <v>19.420000000000002</v>
      </c>
      <c r="I173" s="594"/>
      <c r="J173" s="594"/>
      <c r="K173" s="247"/>
      <c r="L173" s="220" t="s">
        <v>155</v>
      </c>
    </row>
    <row r="174" spans="1:12" x14ac:dyDescent="0.25">
      <c r="A174" s="92"/>
      <c r="B174" s="571" t="s">
        <v>5</v>
      </c>
      <c r="C174" s="1" t="s">
        <v>311</v>
      </c>
      <c r="D174" s="1" t="s">
        <v>496</v>
      </c>
      <c r="E174" s="11" t="s">
        <v>149</v>
      </c>
      <c r="F174" s="11">
        <v>36.090000000000003</v>
      </c>
      <c r="G174" s="11">
        <v>36.090000000000003</v>
      </c>
      <c r="H174" s="11">
        <v>36.090000000000003</v>
      </c>
      <c r="I174" s="595">
        <f>(F174+F175+F176+F177)/4</f>
        <v>51.482500000000002</v>
      </c>
      <c r="J174" s="595">
        <f>F174*1.2</f>
        <v>43.308</v>
      </c>
      <c r="K174" s="247"/>
      <c r="L174" s="220" t="s">
        <v>150</v>
      </c>
    </row>
    <row r="175" spans="1:12" x14ac:dyDescent="0.25">
      <c r="A175" s="92"/>
      <c r="B175" s="573"/>
      <c r="C175" s="1" t="s">
        <v>152</v>
      </c>
      <c r="D175" s="1" t="s">
        <v>497</v>
      </c>
      <c r="E175" s="11" t="s">
        <v>212</v>
      </c>
      <c r="F175" s="11">
        <v>37.700000000000003</v>
      </c>
      <c r="G175" s="11">
        <v>37.700000000000003</v>
      </c>
      <c r="H175" s="11">
        <v>37.700000000000003</v>
      </c>
      <c r="I175" s="595"/>
      <c r="J175" s="595"/>
      <c r="K175" s="247"/>
      <c r="L175" s="220" t="s">
        <v>155</v>
      </c>
    </row>
    <row r="176" spans="1:12" hidden="1" x14ac:dyDescent="0.25">
      <c r="A176" s="92"/>
      <c r="B176" s="573"/>
      <c r="C176" s="1" t="s">
        <v>157</v>
      </c>
      <c r="D176" s="1" t="s">
        <v>494</v>
      </c>
      <c r="E176" s="11" t="s">
        <v>149</v>
      </c>
      <c r="F176" s="11">
        <v>56.11</v>
      </c>
      <c r="G176" s="11">
        <v>56.11</v>
      </c>
      <c r="H176" s="11">
        <v>56.11</v>
      </c>
      <c r="I176" s="595"/>
      <c r="J176" s="595"/>
      <c r="K176" s="247"/>
      <c r="L176" s="220" t="s">
        <v>151</v>
      </c>
    </row>
    <row r="177" spans="1:12" hidden="1" x14ac:dyDescent="0.25">
      <c r="A177" s="92"/>
      <c r="B177" s="572"/>
      <c r="C177" s="1" t="s">
        <v>157</v>
      </c>
      <c r="D177" s="1" t="s">
        <v>495</v>
      </c>
      <c r="E177" s="11" t="s">
        <v>149</v>
      </c>
      <c r="F177" s="11">
        <v>76.03</v>
      </c>
      <c r="G177" s="11">
        <v>76.03</v>
      </c>
      <c r="H177" s="11">
        <v>76.03</v>
      </c>
      <c r="I177" s="595"/>
      <c r="J177" s="595"/>
      <c r="K177" s="247"/>
      <c r="L177" s="220" t="s">
        <v>151</v>
      </c>
    </row>
    <row r="178" spans="1:12" x14ac:dyDescent="0.25">
      <c r="A178" s="92"/>
      <c r="B178" s="571" t="s">
        <v>6</v>
      </c>
      <c r="C178" s="1" t="s">
        <v>311</v>
      </c>
      <c r="D178" s="1" t="s">
        <v>496</v>
      </c>
      <c r="E178" s="11" t="s">
        <v>149</v>
      </c>
      <c r="F178" s="11">
        <v>83.9</v>
      </c>
      <c r="G178" s="11">
        <v>83.9</v>
      </c>
      <c r="H178" s="11">
        <v>83.9</v>
      </c>
      <c r="I178" s="592">
        <f>(F178+F179+F180+F181)/4</f>
        <v>121.41999999999999</v>
      </c>
      <c r="J178" s="592">
        <f>F178*1.2</f>
        <v>100.68</v>
      </c>
      <c r="K178" s="247"/>
      <c r="L178" s="220" t="s">
        <v>150</v>
      </c>
    </row>
    <row r="179" spans="1:12" x14ac:dyDescent="0.25">
      <c r="A179" s="92"/>
      <c r="B179" s="573"/>
      <c r="C179" s="1" t="s">
        <v>152</v>
      </c>
      <c r="D179" s="1" t="s">
        <v>497</v>
      </c>
      <c r="E179" s="11" t="s">
        <v>212</v>
      </c>
      <c r="F179" s="11">
        <v>90.8</v>
      </c>
      <c r="G179" s="11">
        <v>90.8</v>
      </c>
      <c r="H179" s="11">
        <v>90.8</v>
      </c>
      <c r="I179" s="593"/>
      <c r="J179" s="593"/>
      <c r="K179" s="247"/>
      <c r="L179" s="220" t="s">
        <v>155</v>
      </c>
    </row>
    <row r="180" spans="1:12" hidden="1" x14ac:dyDescent="0.25">
      <c r="A180" s="92"/>
      <c r="B180" s="573"/>
      <c r="C180" s="1" t="s">
        <v>157</v>
      </c>
      <c r="D180" s="1" t="s">
        <v>494</v>
      </c>
      <c r="E180" s="11" t="s">
        <v>149</v>
      </c>
      <c r="F180" s="11">
        <v>132.44</v>
      </c>
      <c r="G180" s="11">
        <v>132.44</v>
      </c>
      <c r="H180" s="11">
        <v>132.44</v>
      </c>
      <c r="I180" s="593"/>
      <c r="J180" s="593"/>
      <c r="K180" s="247"/>
      <c r="L180" s="220" t="s">
        <v>151</v>
      </c>
    </row>
    <row r="181" spans="1:12" hidden="1" x14ac:dyDescent="0.25">
      <c r="A181" s="92"/>
      <c r="B181" s="572"/>
      <c r="C181" s="1" t="s">
        <v>157</v>
      </c>
      <c r="D181" s="1" t="s">
        <v>495</v>
      </c>
      <c r="E181" s="11" t="s">
        <v>149</v>
      </c>
      <c r="F181" s="11">
        <v>178.54</v>
      </c>
      <c r="G181" s="11">
        <v>178.54</v>
      </c>
      <c r="H181" s="11">
        <v>178.54</v>
      </c>
      <c r="I181" s="594"/>
      <c r="J181" s="594"/>
      <c r="K181" s="247"/>
      <c r="L181" s="220" t="s">
        <v>151</v>
      </c>
    </row>
    <row r="182" spans="1:12" x14ac:dyDescent="0.25">
      <c r="A182" s="92"/>
      <c r="B182" s="571" t="s">
        <v>7</v>
      </c>
      <c r="C182" s="1" t="s">
        <v>152</v>
      </c>
      <c r="D182" s="1" t="s">
        <v>497</v>
      </c>
      <c r="E182" s="11" t="s">
        <v>212</v>
      </c>
      <c r="F182" s="11">
        <v>181.6</v>
      </c>
      <c r="G182" s="11">
        <v>181.6</v>
      </c>
      <c r="H182" s="11">
        <v>181.6</v>
      </c>
      <c r="I182" s="592">
        <f>(F182+F183+F184)/3</f>
        <v>249.86666666666665</v>
      </c>
      <c r="J182" s="592">
        <f>F182*1.2</f>
        <v>217.92</v>
      </c>
      <c r="K182" s="247"/>
      <c r="L182" s="220" t="s">
        <v>150</v>
      </c>
    </row>
    <row r="183" spans="1:12" hidden="1" x14ac:dyDescent="0.25">
      <c r="A183" s="92"/>
      <c r="B183" s="573"/>
      <c r="C183" s="1" t="s">
        <v>157</v>
      </c>
      <c r="D183" s="1" t="s">
        <v>494</v>
      </c>
      <c r="E183" s="11" t="s">
        <v>149</v>
      </c>
      <c r="F183" s="11">
        <v>255.06</v>
      </c>
      <c r="G183" s="11">
        <v>255.06</v>
      </c>
      <c r="H183" s="11">
        <v>255.06</v>
      </c>
      <c r="I183" s="593"/>
      <c r="J183" s="593"/>
      <c r="K183" s="247"/>
      <c r="L183" s="220" t="s">
        <v>151</v>
      </c>
    </row>
    <row r="184" spans="1:12" hidden="1" x14ac:dyDescent="0.25">
      <c r="A184" s="92"/>
      <c r="B184" s="572"/>
      <c r="C184" s="1" t="s">
        <v>157</v>
      </c>
      <c r="D184" s="1" t="s">
        <v>495</v>
      </c>
      <c r="E184" s="11" t="s">
        <v>149</v>
      </c>
      <c r="F184" s="11">
        <v>312.94</v>
      </c>
      <c r="G184" s="11">
        <v>312.94</v>
      </c>
      <c r="H184" s="11">
        <v>312.94</v>
      </c>
      <c r="I184" s="594"/>
      <c r="J184" s="594"/>
      <c r="K184" s="247"/>
      <c r="L184" s="220" t="s">
        <v>151</v>
      </c>
    </row>
    <row r="185" spans="1:12" ht="18" customHeight="1" x14ac:dyDescent="0.25">
      <c r="A185" s="243"/>
      <c r="B185" s="102"/>
      <c r="C185" s="6"/>
      <c r="D185" s="6"/>
      <c r="E185" s="12"/>
      <c r="F185" s="12"/>
      <c r="G185" s="12"/>
      <c r="H185" s="12"/>
      <c r="I185" s="251"/>
      <c r="J185" s="251"/>
      <c r="K185" s="248"/>
      <c r="L185" s="12"/>
    </row>
    <row r="186" spans="1:12" s="10" customFormat="1" ht="45" x14ac:dyDescent="0.25">
      <c r="A186" s="184"/>
      <c r="B186" s="240" t="s">
        <v>508</v>
      </c>
      <c r="C186" s="228" t="s">
        <v>146</v>
      </c>
      <c r="D186" s="121" t="s">
        <v>310</v>
      </c>
      <c r="E186" s="258" t="s">
        <v>2</v>
      </c>
      <c r="F186" s="127" t="s">
        <v>3</v>
      </c>
      <c r="G186" s="127" t="s">
        <v>141</v>
      </c>
      <c r="H186" s="127" t="s">
        <v>142</v>
      </c>
      <c r="I186" s="256" t="s">
        <v>138</v>
      </c>
      <c r="J186" s="257" t="s">
        <v>583</v>
      </c>
      <c r="K186" s="244" t="s">
        <v>139</v>
      </c>
      <c r="L186" s="117" t="s">
        <v>143</v>
      </c>
    </row>
    <row r="187" spans="1:12" x14ac:dyDescent="0.25">
      <c r="A187" s="90">
        <v>1</v>
      </c>
      <c r="B187" s="90" t="s">
        <v>99</v>
      </c>
      <c r="C187" s="58"/>
      <c r="D187" s="58"/>
      <c r="E187" s="218"/>
      <c r="F187" s="218"/>
      <c r="G187" s="218"/>
      <c r="H187" s="218"/>
      <c r="I187" s="249"/>
      <c r="J187" s="249"/>
      <c r="K187" s="246"/>
      <c r="L187" s="218"/>
    </row>
    <row r="188" spans="1:12" x14ac:dyDescent="0.25">
      <c r="A188" s="92"/>
      <c r="B188" s="571" t="s">
        <v>4</v>
      </c>
      <c r="C188" s="1" t="s">
        <v>157</v>
      </c>
      <c r="D188" s="1" t="s">
        <v>509</v>
      </c>
      <c r="E188" s="11" t="s">
        <v>149</v>
      </c>
      <c r="F188" s="11">
        <v>20.11</v>
      </c>
      <c r="G188" s="11">
        <v>20.11</v>
      </c>
      <c r="H188" s="11">
        <v>20.11</v>
      </c>
      <c r="I188" s="592">
        <f>(F188+F189)/2</f>
        <v>21.09</v>
      </c>
      <c r="J188" s="592">
        <f>F188*1.2</f>
        <v>24.131999999999998</v>
      </c>
      <c r="K188" s="247"/>
      <c r="L188" s="220" t="s">
        <v>150</v>
      </c>
    </row>
    <row r="189" spans="1:12" x14ac:dyDescent="0.25">
      <c r="A189" s="92"/>
      <c r="B189" s="572"/>
      <c r="C189" s="1" t="s">
        <v>157</v>
      </c>
      <c r="D189" s="1" t="s">
        <v>510</v>
      </c>
      <c r="E189" s="11" t="s">
        <v>149</v>
      </c>
      <c r="F189" s="11">
        <v>22.07</v>
      </c>
      <c r="G189" s="11">
        <v>22.07</v>
      </c>
      <c r="H189" s="11">
        <v>22.07</v>
      </c>
      <c r="I189" s="594"/>
      <c r="J189" s="594"/>
      <c r="K189" s="247"/>
      <c r="L189" s="220" t="s">
        <v>155</v>
      </c>
    </row>
    <row r="190" spans="1:12" x14ac:dyDescent="0.25">
      <c r="A190" s="92"/>
      <c r="B190" s="571" t="s">
        <v>5</v>
      </c>
      <c r="C190" s="1" t="s">
        <v>152</v>
      </c>
      <c r="D190" s="1" t="s">
        <v>207</v>
      </c>
      <c r="E190" s="11" t="s">
        <v>212</v>
      </c>
      <c r="F190" s="11">
        <v>39.950000000000003</v>
      </c>
      <c r="G190" s="11">
        <v>39.950000000000003</v>
      </c>
      <c r="H190" s="11">
        <v>39.950000000000003</v>
      </c>
      <c r="I190" s="592">
        <f>(F190+F191+F192+F193)/4</f>
        <v>62.22</v>
      </c>
      <c r="J190" s="592">
        <f>F190*1.2</f>
        <v>47.940000000000005</v>
      </c>
      <c r="K190" s="247"/>
      <c r="L190" s="220" t="s">
        <v>150</v>
      </c>
    </row>
    <row r="191" spans="1:12" hidden="1" x14ac:dyDescent="0.25">
      <c r="A191" s="92"/>
      <c r="B191" s="573"/>
      <c r="C191" s="1" t="s">
        <v>311</v>
      </c>
      <c r="D191" s="1" t="s">
        <v>511</v>
      </c>
      <c r="E191" s="11" t="s">
        <v>149</v>
      </c>
      <c r="F191" s="11">
        <v>50.4</v>
      </c>
      <c r="G191" s="11">
        <v>50.4</v>
      </c>
      <c r="H191" s="11">
        <v>50.4</v>
      </c>
      <c r="I191" s="593"/>
      <c r="J191" s="593"/>
      <c r="K191" s="247"/>
      <c r="L191" s="220" t="s">
        <v>151</v>
      </c>
    </row>
    <row r="192" spans="1:12" hidden="1" x14ac:dyDescent="0.25">
      <c r="A192" s="92"/>
      <c r="B192" s="573"/>
      <c r="C192" s="1" t="s">
        <v>157</v>
      </c>
      <c r="D192" s="1" t="s">
        <v>509</v>
      </c>
      <c r="E192" s="11" t="s">
        <v>149</v>
      </c>
      <c r="F192" s="11">
        <v>72.69</v>
      </c>
      <c r="G192" s="11">
        <v>72.69</v>
      </c>
      <c r="H192" s="11">
        <v>72.69</v>
      </c>
      <c r="I192" s="593"/>
      <c r="J192" s="593"/>
      <c r="K192" s="247"/>
      <c r="L192" s="220" t="s">
        <v>151</v>
      </c>
    </row>
    <row r="193" spans="1:12" hidden="1" x14ac:dyDescent="0.25">
      <c r="A193" s="92"/>
      <c r="B193" s="572"/>
      <c r="C193" s="1" t="s">
        <v>157</v>
      </c>
      <c r="D193" s="1" t="s">
        <v>510</v>
      </c>
      <c r="E193" s="11" t="s">
        <v>149</v>
      </c>
      <c r="F193" s="11">
        <v>85.84</v>
      </c>
      <c r="G193" s="11">
        <v>85.84</v>
      </c>
      <c r="H193" s="11">
        <v>85.84</v>
      </c>
      <c r="I193" s="594"/>
      <c r="J193" s="594"/>
      <c r="K193" s="247"/>
      <c r="L193" s="220" t="s">
        <v>151</v>
      </c>
    </row>
    <row r="194" spans="1:12" x14ac:dyDescent="0.25">
      <c r="A194" s="92"/>
      <c r="B194" s="571" t="s">
        <v>6</v>
      </c>
      <c r="C194" s="1" t="s">
        <v>152</v>
      </c>
      <c r="D194" s="1" t="s">
        <v>207</v>
      </c>
      <c r="E194" s="11" t="s">
        <v>212</v>
      </c>
      <c r="F194" s="11">
        <v>97.6</v>
      </c>
      <c r="G194" s="11">
        <v>97.6</v>
      </c>
      <c r="H194" s="11">
        <v>97.6</v>
      </c>
      <c r="I194" s="592">
        <f>(F194+F195+F196+F197)/4</f>
        <v>147.60500000000002</v>
      </c>
      <c r="J194" s="592">
        <f>F194*1.2</f>
        <v>117.11999999999999</v>
      </c>
      <c r="K194" s="247"/>
      <c r="L194" s="220" t="s">
        <v>150</v>
      </c>
    </row>
    <row r="195" spans="1:12" hidden="1" x14ac:dyDescent="0.25">
      <c r="A195" s="92"/>
      <c r="B195" s="573"/>
      <c r="C195" s="1" t="s">
        <v>311</v>
      </c>
      <c r="D195" s="1" t="s">
        <v>511</v>
      </c>
      <c r="E195" s="11" t="s">
        <v>149</v>
      </c>
      <c r="F195" s="11">
        <v>120.23</v>
      </c>
      <c r="G195" s="11">
        <v>120.23</v>
      </c>
      <c r="H195" s="11">
        <v>120.23</v>
      </c>
      <c r="I195" s="593"/>
      <c r="J195" s="593"/>
      <c r="K195" s="247"/>
      <c r="L195" s="220" t="s">
        <v>151</v>
      </c>
    </row>
    <row r="196" spans="1:12" hidden="1" x14ac:dyDescent="0.25">
      <c r="A196" s="92"/>
      <c r="B196" s="573"/>
      <c r="C196" s="1" t="s">
        <v>157</v>
      </c>
      <c r="D196" s="1" t="s">
        <v>509</v>
      </c>
      <c r="E196" s="11" t="s">
        <v>149</v>
      </c>
      <c r="F196" s="11">
        <v>169.52</v>
      </c>
      <c r="G196" s="11">
        <v>169.52</v>
      </c>
      <c r="H196" s="11">
        <v>169.52</v>
      </c>
      <c r="I196" s="593"/>
      <c r="J196" s="593"/>
      <c r="K196" s="247"/>
      <c r="L196" s="220" t="s">
        <v>151</v>
      </c>
    </row>
    <row r="197" spans="1:12" hidden="1" x14ac:dyDescent="0.25">
      <c r="A197" s="92"/>
      <c r="B197" s="572"/>
      <c r="C197" s="1" t="s">
        <v>157</v>
      </c>
      <c r="D197" s="1" t="s">
        <v>510</v>
      </c>
      <c r="E197" s="11" t="s">
        <v>149</v>
      </c>
      <c r="F197" s="11">
        <v>203.07</v>
      </c>
      <c r="G197" s="11">
        <v>203.07</v>
      </c>
      <c r="H197" s="11">
        <v>203.07</v>
      </c>
      <c r="I197" s="594"/>
      <c r="J197" s="594"/>
      <c r="K197" s="247"/>
      <c r="L197" s="220" t="s">
        <v>151</v>
      </c>
    </row>
    <row r="198" spans="1:12" x14ac:dyDescent="0.25">
      <c r="A198" s="92"/>
      <c r="B198" s="571" t="s">
        <v>7</v>
      </c>
      <c r="C198" s="1" t="s">
        <v>152</v>
      </c>
      <c r="D198" s="1" t="s">
        <v>207</v>
      </c>
      <c r="E198" s="11" t="s">
        <v>212</v>
      </c>
      <c r="F198" s="11">
        <v>195.2</v>
      </c>
      <c r="G198" s="11">
        <v>195.2</v>
      </c>
      <c r="H198" s="11">
        <v>195.2</v>
      </c>
      <c r="I198" s="592">
        <f>(F198+F199)/2</f>
        <v>260.44499999999999</v>
      </c>
      <c r="J198" s="592">
        <f>F198*1.2</f>
        <v>234.23999999999998</v>
      </c>
      <c r="K198" s="247"/>
      <c r="L198" s="220" t="s">
        <v>150</v>
      </c>
    </row>
    <row r="199" spans="1:12" hidden="1" x14ac:dyDescent="0.25">
      <c r="A199" s="92"/>
      <c r="B199" s="573"/>
      <c r="C199" s="1" t="s">
        <v>157</v>
      </c>
      <c r="D199" s="1" t="s">
        <v>509</v>
      </c>
      <c r="E199" s="11" t="s">
        <v>149</v>
      </c>
      <c r="F199" s="11">
        <v>325.69</v>
      </c>
      <c r="G199" s="11">
        <v>325.69</v>
      </c>
      <c r="H199" s="11">
        <v>325.69</v>
      </c>
      <c r="I199" s="594"/>
      <c r="J199" s="594"/>
      <c r="K199" s="247"/>
      <c r="L199" s="220" t="s">
        <v>151</v>
      </c>
    </row>
    <row r="200" spans="1:12" x14ac:dyDescent="0.25">
      <c r="A200" s="90">
        <v>2</v>
      </c>
      <c r="B200" s="90" t="s">
        <v>100</v>
      </c>
      <c r="C200" s="58"/>
      <c r="D200" s="58"/>
      <c r="E200" s="218"/>
      <c r="F200" s="218"/>
      <c r="G200" s="218"/>
      <c r="H200" s="218"/>
      <c r="I200" s="249"/>
      <c r="J200" s="249"/>
      <c r="K200" s="246"/>
      <c r="L200" s="218"/>
    </row>
    <row r="201" spans="1:12" x14ac:dyDescent="0.25">
      <c r="A201" s="92"/>
      <c r="B201" s="571" t="s">
        <v>4</v>
      </c>
      <c r="C201" s="1" t="s">
        <v>157</v>
      </c>
      <c r="D201" s="1" t="s">
        <v>221</v>
      </c>
      <c r="E201" s="11" t="s">
        <v>149</v>
      </c>
      <c r="F201" s="11">
        <v>20.11</v>
      </c>
      <c r="G201" s="11">
        <v>20.11</v>
      </c>
      <c r="H201" s="11">
        <v>20.11</v>
      </c>
      <c r="I201" s="592">
        <f>(F201+F202)/2</f>
        <v>21.09</v>
      </c>
      <c r="J201" s="592">
        <f>F201*1.2</f>
        <v>24.131999999999998</v>
      </c>
      <c r="K201" s="247"/>
      <c r="L201" s="220" t="s">
        <v>150</v>
      </c>
    </row>
    <row r="202" spans="1:12" x14ac:dyDescent="0.25">
      <c r="A202" s="92"/>
      <c r="B202" s="572"/>
      <c r="C202" s="1" t="s">
        <v>157</v>
      </c>
      <c r="D202" s="1" t="s">
        <v>510</v>
      </c>
      <c r="E202" s="11" t="s">
        <v>149</v>
      </c>
      <c r="F202" s="11">
        <v>22.07</v>
      </c>
      <c r="G202" s="11">
        <v>22.07</v>
      </c>
      <c r="H202" s="11">
        <v>22.07</v>
      </c>
      <c r="I202" s="594"/>
      <c r="J202" s="594"/>
      <c r="K202" s="247"/>
      <c r="L202" s="220" t="s">
        <v>155</v>
      </c>
    </row>
    <row r="203" spans="1:12" x14ac:dyDescent="0.25">
      <c r="A203" s="92"/>
      <c r="B203" s="571" t="s">
        <v>5</v>
      </c>
      <c r="C203" s="1" t="s">
        <v>152</v>
      </c>
      <c r="D203" s="1" t="s">
        <v>207</v>
      </c>
      <c r="E203" s="11" t="s">
        <v>212</v>
      </c>
      <c r="F203" s="11">
        <v>39.950000000000003</v>
      </c>
      <c r="G203" s="11">
        <v>39.950000000000003</v>
      </c>
      <c r="H203" s="11">
        <v>39.950000000000003</v>
      </c>
      <c r="I203" s="592">
        <f>(F203+F204+F205+F206)/4</f>
        <v>62.22</v>
      </c>
      <c r="J203" s="592">
        <f>F203*1.2</f>
        <v>47.940000000000005</v>
      </c>
      <c r="K203" s="247"/>
      <c r="L203" s="220" t="s">
        <v>150</v>
      </c>
    </row>
    <row r="204" spans="1:12" hidden="1" x14ac:dyDescent="0.25">
      <c r="A204" s="92"/>
      <c r="B204" s="573"/>
      <c r="C204" s="1" t="s">
        <v>311</v>
      </c>
      <c r="D204" s="1" t="s">
        <v>512</v>
      </c>
      <c r="E204" s="11" t="s">
        <v>149</v>
      </c>
      <c r="F204" s="11">
        <v>50.4</v>
      </c>
      <c r="G204" s="11">
        <v>50.4</v>
      </c>
      <c r="H204" s="11">
        <v>50.4</v>
      </c>
      <c r="I204" s="593"/>
      <c r="J204" s="593"/>
      <c r="K204" s="247"/>
      <c r="L204" s="220" t="s">
        <v>151</v>
      </c>
    </row>
    <row r="205" spans="1:12" hidden="1" x14ac:dyDescent="0.25">
      <c r="A205" s="92"/>
      <c r="B205" s="573"/>
      <c r="C205" s="1" t="s">
        <v>157</v>
      </c>
      <c r="D205" s="1" t="s">
        <v>221</v>
      </c>
      <c r="E205" s="11" t="s">
        <v>149</v>
      </c>
      <c r="F205" s="11">
        <v>72.69</v>
      </c>
      <c r="G205" s="11">
        <v>72.69</v>
      </c>
      <c r="H205" s="11">
        <v>72.69</v>
      </c>
      <c r="I205" s="593"/>
      <c r="J205" s="593"/>
      <c r="K205" s="247"/>
      <c r="L205" s="220" t="s">
        <v>151</v>
      </c>
    </row>
    <row r="206" spans="1:12" hidden="1" x14ac:dyDescent="0.25">
      <c r="A206" s="92"/>
      <c r="B206" s="572"/>
      <c r="C206" s="1" t="s">
        <v>157</v>
      </c>
      <c r="D206" s="1" t="s">
        <v>510</v>
      </c>
      <c r="E206" s="11" t="s">
        <v>149</v>
      </c>
      <c r="F206" s="11">
        <v>85.84</v>
      </c>
      <c r="G206" s="11">
        <v>85.84</v>
      </c>
      <c r="H206" s="11">
        <v>85.84</v>
      </c>
      <c r="I206" s="594"/>
      <c r="J206" s="594"/>
      <c r="K206" s="247"/>
      <c r="L206" s="220" t="s">
        <v>151</v>
      </c>
    </row>
    <row r="207" spans="1:12" x14ac:dyDescent="0.25">
      <c r="A207" s="92"/>
      <c r="B207" s="571" t="s">
        <v>6</v>
      </c>
      <c r="C207" s="1" t="s">
        <v>152</v>
      </c>
      <c r="D207" s="1" t="s">
        <v>207</v>
      </c>
      <c r="E207" s="11" t="s">
        <v>212</v>
      </c>
      <c r="F207" s="11">
        <v>97.6</v>
      </c>
      <c r="G207" s="11">
        <v>97.6</v>
      </c>
      <c r="H207" s="11">
        <v>97.6</v>
      </c>
      <c r="I207" s="592">
        <f>(F207+F208+F209+F210)/4</f>
        <v>147.60500000000002</v>
      </c>
      <c r="J207" s="592">
        <f>F207*1.2</f>
        <v>117.11999999999999</v>
      </c>
      <c r="K207" s="247"/>
      <c r="L207" s="220" t="s">
        <v>150</v>
      </c>
    </row>
    <row r="208" spans="1:12" hidden="1" x14ac:dyDescent="0.25">
      <c r="A208" s="92"/>
      <c r="B208" s="573"/>
      <c r="C208" s="1" t="s">
        <v>311</v>
      </c>
      <c r="D208" s="1" t="s">
        <v>512</v>
      </c>
      <c r="E208" s="11" t="s">
        <v>149</v>
      </c>
      <c r="F208" s="11">
        <v>120.23</v>
      </c>
      <c r="G208" s="11">
        <v>120.23</v>
      </c>
      <c r="H208" s="11">
        <v>120.23</v>
      </c>
      <c r="I208" s="593"/>
      <c r="J208" s="593"/>
      <c r="K208" s="247"/>
      <c r="L208" s="220" t="s">
        <v>151</v>
      </c>
    </row>
    <row r="209" spans="1:12" hidden="1" x14ac:dyDescent="0.25">
      <c r="A209" s="92"/>
      <c r="B209" s="573"/>
      <c r="C209" s="1" t="s">
        <v>157</v>
      </c>
      <c r="D209" s="1" t="s">
        <v>221</v>
      </c>
      <c r="E209" s="11" t="s">
        <v>149</v>
      </c>
      <c r="F209" s="11">
        <v>169.52</v>
      </c>
      <c r="G209" s="11">
        <v>169.52</v>
      </c>
      <c r="H209" s="11">
        <v>169.52</v>
      </c>
      <c r="I209" s="593"/>
      <c r="J209" s="593"/>
      <c r="K209" s="247"/>
      <c r="L209" s="220" t="s">
        <v>151</v>
      </c>
    </row>
    <row r="210" spans="1:12" hidden="1" x14ac:dyDescent="0.25">
      <c r="A210" s="92"/>
      <c r="B210" s="572"/>
      <c r="C210" s="1" t="s">
        <v>157</v>
      </c>
      <c r="D210" s="1" t="s">
        <v>510</v>
      </c>
      <c r="E210" s="11" t="s">
        <v>149</v>
      </c>
      <c r="F210" s="11">
        <v>203.07</v>
      </c>
      <c r="G210" s="11">
        <v>203.07</v>
      </c>
      <c r="H210" s="11">
        <v>203.07</v>
      </c>
      <c r="I210" s="594"/>
      <c r="J210" s="594"/>
      <c r="K210" s="247"/>
      <c r="L210" s="220" t="s">
        <v>151</v>
      </c>
    </row>
    <row r="211" spans="1:12" x14ac:dyDescent="0.25">
      <c r="A211" s="92"/>
      <c r="B211" s="571" t="s">
        <v>7</v>
      </c>
      <c r="C211" s="1" t="s">
        <v>152</v>
      </c>
      <c r="D211" s="1" t="s">
        <v>207</v>
      </c>
      <c r="E211" s="11" t="s">
        <v>212</v>
      </c>
      <c r="F211" s="11">
        <v>195.2</v>
      </c>
      <c r="G211" s="11">
        <v>195.2</v>
      </c>
      <c r="H211" s="11">
        <v>195.2</v>
      </c>
      <c r="I211" s="592">
        <f>(F211+F212)/2</f>
        <v>260.44499999999999</v>
      </c>
      <c r="J211" s="592">
        <f>F211*1.2</f>
        <v>234.23999999999998</v>
      </c>
      <c r="K211" s="247"/>
      <c r="L211" s="220" t="s">
        <v>150</v>
      </c>
    </row>
    <row r="212" spans="1:12" hidden="1" x14ac:dyDescent="0.25">
      <c r="A212" s="92"/>
      <c r="B212" s="573"/>
      <c r="C212" s="1" t="s">
        <v>157</v>
      </c>
      <c r="D212" s="1" t="s">
        <v>221</v>
      </c>
      <c r="E212" s="11" t="s">
        <v>149</v>
      </c>
      <c r="F212" s="11">
        <v>325.69</v>
      </c>
      <c r="G212" s="11">
        <v>325.69</v>
      </c>
      <c r="H212" s="11">
        <v>325.69</v>
      </c>
      <c r="I212" s="594"/>
      <c r="J212" s="594"/>
      <c r="K212" s="247"/>
      <c r="L212" s="220" t="s">
        <v>151</v>
      </c>
    </row>
    <row r="213" spans="1:12" x14ac:dyDescent="0.25">
      <c r="A213" s="90">
        <v>3</v>
      </c>
      <c r="B213" s="90" t="s">
        <v>101</v>
      </c>
      <c r="C213" s="58"/>
      <c r="D213" s="58"/>
      <c r="E213" s="218"/>
      <c r="F213" s="218"/>
      <c r="G213" s="218"/>
      <c r="H213" s="218"/>
      <c r="I213" s="249"/>
      <c r="J213" s="249"/>
      <c r="K213" s="246"/>
      <c r="L213" s="218"/>
    </row>
    <row r="214" spans="1:12" x14ac:dyDescent="0.25">
      <c r="A214" s="92"/>
      <c r="B214" s="571" t="s">
        <v>4</v>
      </c>
      <c r="C214" s="1" t="s">
        <v>157</v>
      </c>
      <c r="D214" s="1" t="s">
        <v>513</v>
      </c>
      <c r="E214" s="11" t="s">
        <v>149</v>
      </c>
      <c r="F214" s="11">
        <v>14.52</v>
      </c>
      <c r="G214" s="11">
        <v>14.52</v>
      </c>
      <c r="H214" s="11">
        <v>14.52</v>
      </c>
      <c r="I214" s="592">
        <f>(F214+F215)/2</f>
        <v>18.295000000000002</v>
      </c>
      <c r="J214" s="592">
        <f>F214*1.2</f>
        <v>17.423999999999999</v>
      </c>
      <c r="K214" s="247"/>
      <c r="L214" s="220" t="s">
        <v>150</v>
      </c>
    </row>
    <row r="215" spans="1:12" hidden="1" x14ac:dyDescent="0.25">
      <c r="A215" s="92"/>
      <c r="B215" s="572"/>
      <c r="C215" s="1" t="s">
        <v>157</v>
      </c>
      <c r="D215" s="1" t="s">
        <v>514</v>
      </c>
      <c r="E215" s="11" t="s">
        <v>149</v>
      </c>
      <c r="F215" s="11">
        <v>22.07</v>
      </c>
      <c r="G215" s="11">
        <v>22.07</v>
      </c>
      <c r="H215" s="11">
        <v>22.07</v>
      </c>
      <c r="I215" s="594"/>
      <c r="J215" s="594"/>
      <c r="K215" s="247"/>
      <c r="L215" s="220" t="s">
        <v>151</v>
      </c>
    </row>
    <row r="216" spans="1:12" x14ac:dyDescent="0.25">
      <c r="A216" s="92"/>
      <c r="B216" s="571" t="s">
        <v>5</v>
      </c>
      <c r="C216" s="1" t="s">
        <v>152</v>
      </c>
      <c r="D216" s="1" t="s">
        <v>497</v>
      </c>
      <c r="E216" s="11" t="s">
        <v>212</v>
      </c>
      <c r="F216" s="11">
        <v>42.7</v>
      </c>
      <c r="G216" s="11">
        <v>42.7</v>
      </c>
      <c r="H216" s="11">
        <v>42.7</v>
      </c>
      <c r="I216" s="592">
        <f>(F216+F217+F218+F219)/4</f>
        <v>57.792499999999997</v>
      </c>
      <c r="J216" s="592">
        <f>F216*1.2</f>
        <v>51.24</v>
      </c>
      <c r="K216" s="247"/>
      <c r="L216" s="220" t="s">
        <v>150</v>
      </c>
    </row>
    <row r="217" spans="1:12" x14ac:dyDescent="0.25">
      <c r="A217" s="92"/>
      <c r="B217" s="573"/>
      <c r="C217" s="1" t="s">
        <v>157</v>
      </c>
      <c r="D217" s="1" t="s">
        <v>513</v>
      </c>
      <c r="E217" s="11" t="s">
        <v>149</v>
      </c>
      <c r="F217" s="11">
        <v>50.91</v>
      </c>
      <c r="G217" s="11">
        <v>50.91</v>
      </c>
      <c r="H217" s="11">
        <v>50.91</v>
      </c>
      <c r="I217" s="593"/>
      <c r="J217" s="593"/>
      <c r="K217" s="247"/>
      <c r="L217" s="220" t="s">
        <v>155</v>
      </c>
    </row>
    <row r="218" spans="1:12" hidden="1" x14ac:dyDescent="0.25">
      <c r="A218" s="92"/>
      <c r="B218" s="573"/>
      <c r="C218" s="1" t="s">
        <v>311</v>
      </c>
      <c r="D218" s="1" t="s">
        <v>515</v>
      </c>
      <c r="E218" s="11" t="s">
        <v>149</v>
      </c>
      <c r="F218" s="11">
        <v>51.72</v>
      </c>
      <c r="G218" s="11">
        <v>51.72</v>
      </c>
      <c r="H218" s="11">
        <v>51.72</v>
      </c>
      <c r="I218" s="593"/>
      <c r="J218" s="593"/>
      <c r="K218" s="247"/>
      <c r="L218" s="220" t="s">
        <v>151</v>
      </c>
    </row>
    <row r="219" spans="1:12" hidden="1" x14ac:dyDescent="0.25">
      <c r="A219" s="92"/>
      <c r="B219" s="572"/>
      <c r="C219" s="1" t="s">
        <v>157</v>
      </c>
      <c r="D219" s="1" t="s">
        <v>514</v>
      </c>
      <c r="E219" s="11" t="s">
        <v>149</v>
      </c>
      <c r="F219" s="11">
        <v>85.84</v>
      </c>
      <c r="G219" s="11">
        <v>85.84</v>
      </c>
      <c r="H219" s="11">
        <v>85.84</v>
      </c>
      <c r="I219" s="594"/>
      <c r="J219" s="594"/>
      <c r="K219" s="247"/>
      <c r="L219" s="220" t="s">
        <v>151</v>
      </c>
    </row>
    <row r="220" spans="1:12" x14ac:dyDescent="0.25">
      <c r="A220" s="92"/>
      <c r="B220" s="571" t="s">
        <v>6</v>
      </c>
      <c r="C220" s="1" t="s">
        <v>152</v>
      </c>
      <c r="D220" s="1" t="s">
        <v>497</v>
      </c>
      <c r="E220" s="11" t="s">
        <v>212</v>
      </c>
      <c r="F220" s="11">
        <v>103.05</v>
      </c>
      <c r="G220" s="11">
        <v>103.05</v>
      </c>
      <c r="H220" s="11">
        <v>103.05</v>
      </c>
      <c r="I220" s="592">
        <f>(F220+F221+F222+F223)/4</f>
        <v>136.59</v>
      </c>
      <c r="J220" s="592">
        <f>F220*1.2</f>
        <v>123.66</v>
      </c>
      <c r="K220" s="247"/>
      <c r="L220" s="220" t="s">
        <v>150</v>
      </c>
    </row>
    <row r="221" spans="1:12" x14ac:dyDescent="0.25">
      <c r="A221" s="92"/>
      <c r="B221" s="573"/>
      <c r="C221" s="1" t="s">
        <v>157</v>
      </c>
      <c r="D221" s="1" t="s">
        <v>513</v>
      </c>
      <c r="E221" s="11" t="s">
        <v>149</v>
      </c>
      <c r="F221" s="11">
        <v>116.94</v>
      </c>
      <c r="G221" s="11">
        <v>116.94</v>
      </c>
      <c r="H221" s="11">
        <v>116.94</v>
      </c>
      <c r="I221" s="593"/>
      <c r="J221" s="593"/>
      <c r="K221" s="247"/>
      <c r="L221" s="220" t="s">
        <v>155</v>
      </c>
    </row>
    <row r="222" spans="1:12" x14ac:dyDescent="0.25">
      <c r="A222" s="92"/>
      <c r="B222" s="573"/>
      <c r="C222" s="1" t="s">
        <v>311</v>
      </c>
      <c r="D222" s="1" t="s">
        <v>515</v>
      </c>
      <c r="E222" s="11" t="s">
        <v>149</v>
      </c>
      <c r="F222" s="11">
        <v>123.3</v>
      </c>
      <c r="G222" s="11">
        <v>123.3</v>
      </c>
      <c r="H222" s="11">
        <v>123.3</v>
      </c>
      <c r="I222" s="593"/>
      <c r="J222" s="593"/>
      <c r="K222" s="247"/>
      <c r="L222" s="220" t="s">
        <v>213</v>
      </c>
    </row>
    <row r="223" spans="1:12" hidden="1" x14ac:dyDescent="0.25">
      <c r="A223" s="92"/>
      <c r="B223" s="572"/>
      <c r="C223" s="1" t="s">
        <v>157</v>
      </c>
      <c r="D223" s="1" t="s">
        <v>514</v>
      </c>
      <c r="E223" s="11" t="s">
        <v>149</v>
      </c>
      <c r="F223" s="11">
        <v>203.07</v>
      </c>
      <c r="G223" s="11">
        <v>203.07</v>
      </c>
      <c r="H223" s="11">
        <v>203.07</v>
      </c>
      <c r="I223" s="594"/>
      <c r="J223" s="594"/>
      <c r="K223" s="247"/>
      <c r="L223" s="220" t="s">
        <v>151</v>
      </c>
    </row>
    <row r="224" spans="1:12" x14ac:dyDescent="0.25">
      <c r="A224" s="92"/>
      <c r="B224" s="571" t="s">
        <v>7</v>
      </c>
      <c r="C224" s="1" t="s">
        <v>152</v>
      </c>
      <c r="D224" s="1" t="s">
        <v>497</v>
      </c>
      <c r="E224" s="11" t="s">
        <v>212</v>
      </c>
      <c r="F224" s="11">
        <v>206.1</v>
      </c>
      <c r="G224" s="11">
        <v>206.1</v>
      </c>
      <c r="H224" s="11">
        <v>206.1</v>
      </c>
      <c r="I224" s="592">
        <f>(F224+F225)/2</f>
        <v>216.35500000000002</v>
      </c>
      <c r="J224" s="592">
        <f>F224*1.2</f>
        <v>247.32</v>
      </c>
      <c r="K224" s="247"/>
      <c r="L224" s="220" t="s">
        <v>150</v>
      </c>
    </row>
    <row r="225" spans="1:12" x14ac:dyDescent="0.25">
      <c r="A225" s="92"/>
      <c r="B225" s="573"/>
      <c r="C225" s="1" t="s">
        <v>157</v>
      </c>
      <c r="D225" s="1" t="s">
        <v>513</v>
      </c>
      <c r="E225" s="11" t="s">
        <v>149</v>
      </c>
      <c r="F225" s="11">
        <v>226.61</v>
      </c>
      <c r="G225" s="11">
        <v>226.61</v>
      </c>
      <c r="H225" s="11">
        <v>226.61</v>
      </c>
      <c r="I225" s="594"/>
      <c r="J225" s="594"/>
      <c r="K225" s="247"/>
      <c r="L225" s="220" t="s">
        <v>155</v>
      </c>
    </row>
    <row r="226" spans="1:12" x14ac:dyDescent="0.25">
      <c r="A226" s="90">
        <v>4</v>
      </c>
      <c r="B226" s="90" t="s">
        <v>102</v>
      </c>
      <c r="C226" s="58"/>
      <c r="D226" s="58"/>
      <c r="E226" s="218"/>
      <c r="F226" s="218"/>
      <c r="G226" s="218"/>
      <c r="H226" s="218"/>
      <c r="I226" s="249"/>
      <c r="J226" s="249"/>
      <c r="K226" s="246"/>
      <c r="L226" s="218"/>
    </row>
    <row r="227" spans="1:12" x14ac:dyDescent="0.25">
      <c r="A227" s="92"/>
      <c r="B227" s="571" t="s">
        <v>4</v>
      </c>
      <c r="C227" s="1" t="s">
        <v>157</v>
      </c>
      <c r="D227" s="1" t="s">
        <v>509</v>
      </c>
      <c r="E227" s="11" t="s">
        <v>149</v>
      </c>
      <c r="F227" s="11">
        <v>20.11</v>
      </c>
      <c r="G227" s="11">
        <v>20.11</v>
      </c>
      <c r="H227" s="11">
        <v>20.11</v>
      </c>
      <c r="I227" s="592">
        <f>(F227+F228)/2</f>
        <v>21.09</v>
      </c>
      <c r="J227" s="592">
        <f>F227*1.2</f>
        <v>24.131999999999998</v>
      </c>
      <c r="K227" s="247"/>
      <c r="L227" s="220" t="s">
        <v>150</v>
      </c>
    </row>
    <row r="228" spans="1:12" x14ac:dyDescent="0.25">
      <c r="A228" s="92"/>
      <c r="B228" s="572"/>
      <c r="C228" s="1" t="s">
        <v>157</v>
      </c>
      <c r="D228" s="1" t="s">
        <v>510</v>
      </c>
      <c r="E228" s="11" t="s">
        <v>149</v>
      </c>
      <c r="F228" s="11">
        <v>22.07</v>
      </c>
      <c r="G228" s="11">
        <v>22.07</v>
      </c>
      <c r="H228" s="11">
        <v>22.07</v>
      </c>
      <c r="I228" s="594"/>
      <c r="J228" s="594"/>
      <c r="K228" s="247"/>
      <c r="L228" s="220" t="s">
        <v>155</v>
      </c>
    </row>
    <row r="229" spans="1:12" x14ac:dyDescent="0.25">
      <c r="A229" s="92"/>
      <c r="B229" s="571" t="s">
        <v>5</v>
      </c>
      <c r="C229" s="1" t="s">
        <v>152</v>
      </c>
      <c r="D229" s="1" t="s">
        <v>497</v>
      </c>
      <c r="E229" s="11" t="s">
        <v>212</v>
      </c>
      <c r="F229" s="11">
        <v>42.7</v>
      </c>
      <c r="G229" s="11">
        <v>42.7</v>
      </c>
      <c r="H229" s="11">
        <v>42.7</v>
      </c>
      <c r="I229" s="592">
        <f>(F229+F230+F231+F232)/4</f>
        <v>63.237500000000004</v>
      </c>
      <c r="J229" s="592">
        <f>F229*1.2</f>
        <v>51.24</v>
      </c>
      <c r="K229" s="247"/>
      <c r="L229" s="220" t="s">
        <v>150</v>
      </c>
    </row>
    <row r="230" spans="1:12" hidden="1" x14ac:dyDescent="0.25">
      <c r="A230" s="92"/>
      <c r="B230" s="573"/>
      <c r="C230" s="1" t="s">
        <v>311</v>
      </c>
      <c r="D230" s="1" t="s">
        <v>515</v>
      </c>
      <c r="E230" s="11" t="s">
        <v>149</v>
      </c>
      <c r="F230" s="11">
        <v>51.72</v>
      </c>
      <c r="G230" s="11">
        <v>51.72</v>
      </c>
      <c r="H230" s="11">
        <v>51.72</v>
      </c>
      <c r="I230" s="593"/>
      <c r="J230" s="593"/>
      <c r="K230" s="247"/>
      <c r="L230" s="220" t="s">
        <v>151</v>
      </c>
    </row>
    <row r="231" spans="1:12" hidden="1" x14ac:dyDescent="0.25">
      <c r="A231" s="92"/>
      <c r="B231" s="573"/>
      <c r="C231" s="1" t="s">
        <v>157</v>
      </c>
      <c r="D231" s="1" t="s">
        <v>509</v>
      </c>
      <c r="E231" s="11" t="s">
        <v>149</v>
      </c>
      <c r="F231" s="11">
        <v>72.69</v>
      </c>
      <c r="G231" s="11">
        <v>72.69</v>
      </c>
      <c r="H231" s="11">
        <v>72.69</v>
      </c>
      <c r="I231" s="593"/>
      <c r="J231" s="593"/>
      <c r="K231" s="247"/>
      <c r="L231" s="220" t="s">
        <v>151</v>
      </c>
    </row>
    <row r="232" spans="1:12" hidden="1" x14ac:dyDescent="0.25">
      <c r="A232" s="92"/>
      <c r="B232" s="572"/>
      <c r="C232" s="1" t="s">
        <v>157</v>
      </c>
      <c r="D232" s="1" t="s">
        <v>510</v>
      </c>
      <c r="E232" s="11" t="s">
        <v>149</v>
      </c>
      <c r="F232" s="11">
        <v>85.84</v>
      </c>
      <c r="G232" s="11">
        <v>85.84</v>
      </c>
      <c r="H232" s="11">
        <v>85.84</v>
      </c>
      <c r="I232" s="594"/>
      <c r="J232" s="594"/>
      <c r="K232" s="247"/>
      <c r="L232" s="220" t="s">
        <v>151</v>
      </c>
    </row>
    <row r="233" spans="1:12" x14ac:dyDescent="0.25">
      <c r="A233" s="92"/>
      <c r="B233" s="571" t="s">
        <v>6</v>
      </c>
      <c r="C233" s="1" t="s">
        <v>152</v>
      </c>
      <c r="D233" s="1" t="s">
        <v>497</v>
      </c>
      <c r="E233" s="11" t="s">
        <v>212</v>
      </c>
      <c r="F233" s="11">
        <v>103.05</v>
      </c>
      <c r="G233" s="11">
        <v>103.05</v>
      </c>
      <c r="H233" s="11">
        <v>103.05</v>
      </c>
      <c r="I233" s="592">
        <f>(F233+F234+F235+F236)/4</f>
        <v>149.73500000000001</v>
      </c>
      <c r="J233" s="592">
        <f>F233*1.2</f>
        <v>123.66</v>
      </c>
      <c r="K233" s="247"/>
      <c r="L233" s="220" t="s">
        <v>150</v>
      </c>
    </row>
    <row r="234" spans="1:12" x14ac:dyDescent="0.25">
      <c r="A234" s="92"/>
      <c r="B234" s="573"/>
      <c r="C234" s="1" t="s">
        <v>311</v>
      </c>
      <c r="D234" s="1" t="s">
        <v>515</v>
      </c>
      <c r="E234" s="11" t="s">
        <v>149</v>
      </c>
      <c r="F234" s="11">
        <v>123.3</v>
      </c>
      <c r="G234" s="11">
        <v>123.3</v>
      </c>
      <c r="H234" s="11">
        <v>123.3</v>
      </c>
      <c r="I234" s="593"/>
      <c r="J234" s="593"/>
      <c r="K234" s="247"/>
      <c r="L234" s="220" t="s">
        <v>155</v>
      </c>
    </row>
    <row r="235" spans="1:12" hidden="1" x14ac:dyDescent="0.25">
      <c r="A235" s="92"/>
      <c r="B235" s="573"/>
      <c r="C235" s="1" t="s">
        <v>157</v>
      </c>
      <c r="D235" s="1" t="s">
        <v>509</v>
      </c>
      <c r="E235" s="11" t="s">
        <v>149</v>
      </c>
      <c r="F235" s="11">
        <v>169.52</v>
      </c>
      <c r="G235" s="11">
        <v>169.52</v>
      </c>
      <c r="H235" s="11">
        <v>169.52</v>
      </c>
      <c r="I235" s="593"/>
      <c r="J235" s="593"/>
      <c r="K235" s="247"/>
      <c r="L235" s="220" t="s">
        <v>151</v>
      </c>
    </row>
    <row r="236" spans="1:12" hidden="1" x14ac:dyDescent="0.25">
      <c r="A236" s="92"/>
      <c r="B236" s="572"/>
      <c r="C236" s="1" t="s">
        <v>157</v>
      </c>
      <c r="D236" s="1" t="s">
        <v>510</v>
      </c>
      <c r="E236" s="11" t="s">
        <v>149</v>
      </c>
      <c r="F236" s="11">
        <v>203.07</v>
      </c>
      <c r="G236" s="11">
        <v>203.07</v>
      </c>
      <c r="H236" s="11">
        <v>203.07</v>
      </c>
      <c r="I236" s="594"/>
      <c r="J236" s="594"/>
      <c r="K236" s="247"/>
      <c r="L236" s="220" t="s">
        <v>151</v>
      </c>
    </row>
    <row r="237" spans="1:12" x14ac:dyDescent="0.25">
      <c r="A237" s="92"/>
      <c r="B237" s="571" t="s">
        <v>7</v>
      </c>
      <c r="C237" s="1" t="s">
        <v>152</v>
      </c>
      <c r="D237" s="1" t="s">
        <v>497</v>
      </c>
      <c r="E237" s="11" t="s">
        <v>212</v>
      </c>
      <c r="F237" s="11">
        <v>206.1</v>
      </c>
      <c r="G237" s="11">
        <v>206.1</v>
      </c>
      <c r="H237" s="11">
        <v>206.1</v>
      </c>
      <c r="I237" s="592">
        <f>(F237+F238)/2</f>
        <v>265.89499999999998</v>
      </c>
      <c r="J237" s="592">
        <f>F237*1.2</f>
        <v>247.32</v>
      </c>
      <c r="K237" s="247"/>
      <c r="L237" s="220" t="s">
        <v>150</v>
      </c>
    </row>
    <row r="238" spans="1:12" hidden="1" x14ac:dyDescent="0.25">
      <c r="A238" s="92"/>
      <c r="B238" s="573"/>
      <c r="C238" s="1" t="s">
        <v>157</v>
      </c>
      <c r="D238" s="1" t="s">
        <v>509</v>
      </c>
      <c r="E238" s="11" t="s">
        <v>149</v>
      </c>
      <c r="F238" s="11">
        <v>325.69</v>
      </c>
      <c r="G238" s="11">
        <v>325.69</v>
      </c>
      <c r="H238" s="11">
        <v>325.69</v>
      </c>
      <c r="I238" s="594"/>
      <c r="J238" s="594"/>
      <c r="K238" s="247"/>
      <c r="L238" s="220" t="s">
        <v>151</v>
      </c>
    </row>
    <row r="239" spans="1:12" x14ac:dyDescent="0.25">
      <c r="A239" s="90">
        <v>5</v>
      </c>
      <c r="B239" s="90" t="s">
        <v>111</v>
      </c>
      <c r="C239" s="58"/>
      <c r="D239" s="58"/>
      <c r="E239" s="218"/>
      <c r="F239" s="218"/>
      <c r="G239" s="218"/>
      <c r="H239" s="218"/>
      <c r="I239" s="249"/>
      <c r="J239" s="249"/>
      <c r="K239" s="246"/>
      <c r="L239" s="218"/>
    </row>
    <row r="240" spans="1:12" x14ac:dyDescent="0.25">
      <c r="A240" s="92"/>
      <c r="B240" s="571" t="s">
        <v>4</v>
      </c>
      <c r="C240" s="1" t="s">
        <v>516</v>
      </c>
      <c r="D240" s="1" t="s">
        <v>517</v>
      </c>
      <c r="E240" s="11" t="s">
        <v>149</v>
      </c>
      <c r="F240" s="11">
        <v>14.13</v>
      </c>
      <c r="G240" s="11">
        <v>14.13</v>
      </c>
      <c r="H240" s="11">
        <v>14.13</v>
      </c>
      <c r="I240" s="592">
        <f>(F240+F241)/2</f>
        <v>14.865</v>
      </c>
      <c r="J240" s="592">
        <f>F240*1.2</f>
        <v>16.956</v>
      </c>
      <c r="K240" s="247"/>
      <c r="L240" s="220" t="s">
        <v>150</v>
      </c>
    </row>
    <row r="241" spans="1:12" x14ac:dyDescent="0.25">
      <c r="A241" s="92"/>
      <c r="B241" s="572"/>
      <c r="C241" s="1" t="s">
        <v>157</v>
      </c>
      <c r="D241" s="1" t="s">
        <v>518</v>
      </c>
      <c r="E241" s="11" t="s">
        <v>149</v>
      </c>
      <c r="F241" s="11">
        <v>15.6</v>
      </c>
      <c r="G241" s="11">
        <v>15.6</v>
      </c>
      <c r="H241" s="11">
        <v>15.6</v>
      </c>
      <c r="I241" s="594"/>
      <c r="J241" s="594"/>
      <c r="K241" s="247"/>
      <c r="L241" s="220" t="s">
        <v>155</v>
      </c>
    </row>
    <row r="242" spans="1:12" x14ac:dyDescent="0.25">
      <c r="A242" s="92"/>
      <c r="B242" s="571" t="s">
        <v>5</v>
      </c>
      <c r="C242" s="1" t="s">
        <v>311</v>
      </c>
      <c r="D242" s="1" t="s">
        <v>519</v>
      </c>
      <c r="E242" s="11" t="s">
        <v>149</v>
      </c>
      <c r="F242" s="11">
        <v>35.56</v>
      </c>
      <c r="G242" s="11">
        <v>35.56</v>
      </c>
      <c r="H242" s="11">
        <v>35.56</v>
      </c>
      <c r="I242" s="592">
        <f>(F242+F243+F244+F245)/4</f>
        <v>46.417500000000004</v>
      </c>
      <c r="J242" s="592">
        <f>F242*1.2</f>
        <v>42.672000000000004</v>
      </c>
      <c r="K242" s="247"/>
      <c r="L242" s="220" t="s">
        <v>150</v>
      </c>
    </row>
    <row r="243" spans="1:12" x14ac:dyDescent="0.25">
      <c r="A243" s="92"/>
      <c r="B243" s="573"/>
      <c r="C243" s="1" t="s">
        <v>152</v>
      </c>
      <c r="D243" s="1" t="s">
        <v>207</v>
      </c>
      <c r="E243" s="11" t="s">
        <v>212</v>
      </c>
      <c r="F243" s="11">
        <v>39.950000000000003</v>
      </c>
      <c r="G243" s="11">
        <v>39.950000000000003</v>
      </c>
      <c r="H243" s="11">
        <v>39.950000000000003</v>
      </c>
      <c r="I243" s="593"/>
      <c r="J243" s="593"/>
      <c r="K243" s="247"/>
      <c r="L243" s="220" t="s">
        <v>155</v>
      </c>
    </row>
    <row r="244" spans="1:12" hidden="1" x14ac:dyDescent="0.25">
      <c r="A244" s="92"/>
      <c r="B244" s="573"/>
      <c r="C244" s="1" t="s">
        <v>516</v>
      </c>
      <c r="D244" s="1" t="s">
        <v>517</v>
      </c>
      <c r="E244" s="11" t="s">
        <v>149</v>
      </c>
      <c r="F244" s="11">
        <v>48.95</v>
      </c>
      <c r="G244" s="11">
        <v>48.95</v>
      </c>
      <c r="H244" s="11">
        <v>48.95</v>
      </c>
      <c r="I244" s="593"/>
      <c r="J244" s="593"/>
      <c r="K244" s="247"/>
      <c r="L244" s="220" t="s">
        <v>151</v>
      </c>
    </row>
    <row r="245" spans="1:12" hidden="1" x14ac:dyDescent="0.25">
      <c r="A245" s="92"/>
      <c r="B245" s="572"/>
      <c r="C245" s="1" t="s">
        <v>157</v>
      </c>
      <c r="D245" s="1" t="s">
        <v>518</v>
      </c>
      <c r="E245" s="11" t="s">
        <v>149</v>
      </c>
      <c r="F245" s="11">
        <v>61.21</v>
      </c>
      <c r="G245" s="11">
        <v>61.21</v>
      </c>
      <c r="H245" s="11">
        <v>61.21</v>
      </c>
      <c r="I245" s="594"/>
      <c r="J245" s="594"/>
      <c r="K245" s="247"/>
      <c r="L245" s="220" t="s">
        <v>151</v>
      </c>
    </row>
    <row r="246" spans="1:12" x14ac:dyDescent="0.25">
      <c r="A246" s="92"/>
      <c r="B246" s="571" t="s">
        <v>6</v>
      </c>
      <c r="C246" s="1" t="s">
        <v>311</v>
      </c>
      <c r="D246" s="1" t="s">
        <v>519</v>
      </c>
      <c r="E246" s="11" t="s">
        <v>149</v>
      </c>
      <c r="F246" s="11">
        <v>82.68</v>
      </c>
      <c r="G246" s="11">
        <v>82.68</v>
      </c>
      <c r="H246" s="11">
        <v>82.68</v>
      </c>
      <c r="I246" s="592">
        <f>(F246+F247+F248+F249)/4</f>
        <v>112.34</v>
      </c>
      <c r="J246" s="592">
        <f>F246*1.2</f>
        <v>99.216000000000008</v>
      </c>
      <c r="K246" s="247"/>
      <c r="L246" s="220" t="s">
        <v>150</v>
      </c>
    </row>
    <row r="247" spans="1:12" x14ac:dyDescent="0.25">
      <c r="A247" s="92"/>
      <c r="B247" s="573"/>
      <c r="C247" s="1" t="s">
        <v>152</v>
      </c>
      <c r="D247" s="1" t="s">
        <v>207</v>
      </c>
      <c r="E247" s="11" t="s">
        <v>212</v>
      </c>
      <c r="F247" s="11">
        <v>97.6</v>
      </c>
      <c r="G247" s="11">
        <v>97.6</v>
      </c>
      <c r="H247" s="11">
        <v>97.6</v>
      </c>
      <c r="I247" s="593"/>
      <c r="J247" s="593"/>
      <c r="K247" s="247"/>
      <c r="L247" s="220" t="s">
        <v>155</v>
      </c>
    </row>
    <row r="248" spans="1:12" hidden="1" x14ac:dyDescent="0.25">
      <c r="A248" s="92"/>
      <c r="B248" s="573"/>
      <c r="C248" s="1" t="s">
        <v>516</v>
      </c>
      <c r="D248" s="1" t="s">
        <v>517</v>
      </c>
      <c r="E248" s="11" t="s">
        <v>149</v>
      </c>
      <c r="F248" s="11">
        <v>118.01</v>
      </c>
      <c r="G248" s="11">
        <v>118.01</v>
      </c>
      <c r="H248" s="11">
        <v>118.01</v>
      </c>
      <c r="I248" s="593"/>
      <c r="J248" s="593"/>
      <c r="K248" s="247"/>
      <c r="L248" s="220" t="s">
        <v>151</v>
      </c>
    </row>
    <row r="249" spans="1:12" hidden="1" x14ac:dyDescent="0.25">
      <c r="A249" s="92"/>
      <c r="B249" s="572"/>
      <c r="C249" s="1" t="s">
        <v>157</v>
      </c>
      <c r="D249" s="1" t="s">
        <v>518</v>
      </c>
      <c r="E249" s="11" t="s">
        <v>149</v>
      </c>
      <c r="F249" s="11">
        <v>151.07</v>
      </c>
      <c r="G249" s="11">
        <v>151.07</v>
      </c>
      <c r="H249" s="11">
        <v>151.07</v>
      </c>
      <c r="I249" s="594"/>
      <c r="J249" s="594"/>
      <c r="K249" s="247"/>
      <c r="L249" s="220" t="s">
        <v>151</v>
      </c>
    </row>
    <row r="250" spans="1:12" x14ac:dyDescent="0.25">
      <c r="A250" s="92"/>
      <c r="B250" s="571" t="s">
        <v>7</v>
      </c>
      <c r="C250" s="1" t="s">
        <v>152</v>
      </c>
      <c r="D250" s="1" t="s">
        <v>207</v>
      </c>
      <c r="E250" s="11" t="s">
        <v>212</v>
      </c>
      <c r="F250" s="11">
        <v>195.2</v>
      </c>
      <c r="G250" s="11">
        <v>195.2</v>
      </c>
      <c r="H250" s="11">
        <v>195.2</v>
      </c>
      <c r="I250" s="592">
        <f>(F250+F251+F252)/3</f>
        <v>238.21333333333334</v>
      </c>
      <c r="J250" s="592">
        <f>F250*1.2</f>
        <v>234.23999999999998</v>
      </c>
      <c r="K250" s="247"/>
      <c r="L250" s="220" t="s">
        <v>150</v>
      </c>
    </row>
    <row r="251" spans="1:12" x14ac:dyDescent="0.25">
      <c r="A251" s="92"/>
      <c r="B251" s="573"/>
      <c r="C251" s="1" t="s">
        <v>516</v>
      </c>
      <c r="D251" s="1" t="s">
        <v>517</v>
      </c>
      <c r="E251" s="11" t="s">
        <v>149</v>
      </c>
      <c r="F251" s="11">
        <v>226.12</v>
      </c>
      <c r="G251" s="11">
        <v>226.12</v>
      </c>
      <c r="H251" s="11">
        <v>226.12</v>
      </c>
      <c r="I251" s="593"/>
      <c r="J251" s="593"/>
      <c r="K251" s="247"/>
      <c r="L251" s="220" t="s">
        <v>155</v>
      </c>
    </row>
    <row r="252" spans="1:12" hidden="1" x14ac:dyDescent="0.25">
      <c r="A252" s="92"/>
      <c r="B252" s="572"/>
      <c r="C252" s="1" t="s">
        <v>157</v>
      </c>
      <c r="D252" s="1" t="s">
        <v>518</v>
      </c>
      <c r="E252" s="11" t="s">
        <v>149</v>
      </c>
      <c r="F252" s="11">
        <v>293.32</v>
      </c>
      <c r="G252" s="11">
        <v>293.32</v>
      </c>
      <c r="H252" s="11">
        <v>293.32</v>
      </c>
      <c r="I252" s="594"/>
      <c r="J252" s="594"/>
      <c r="K252" s="247"/>
      <c r="L252" s="220" t="s">
        <v>151</v>
      </c>
    </row>
    <row r="253" spans="1:12" x14ac:dyDescent="0.25">
      <c r="A253" s="90">
        <v>6</v>
      </c>
      <c r="B253" s="90" t="s">
        <v>104</v>
      </c>
      <c r="C253" s="58"/>
      <c r="D253" s="58"/>
      <c r="E253" s="218"/>
      <c r="F253" s="218"/>
      <c r="G253" s="218"/>
      <c r="H253" s="218"/>
      <c r="I253" s="249"/>
      <c r="J253" s="249"/>
      <c r="K253" s="246"/>
      <c r="L253" s="218"/>
    </row>
    <row r="254" spans="1:12" x14ac:dyDescent="0.25">
      <c r="A254" s="92"/>
      <c r="B254" s="571" t="s">
        <v>4</v>
      </c>
      <c r="C254" s="1" t="s">
        <v>157</v>
      </c>
      <c r="D254" s="1" t="s">
        <v>520</v>
      </c>
      <c r="E254" s="11" t="s">
        <v>149</v>
      </c>
      <c r="F254" s="11">
        <v>16.28</v>
      </c>
      <c r="G254" s="11">
        <v>16.28</v>
      </c>
      <c r="H254" s="11">
        <v>16.28</v>
      </c>
      <c r="I254" s="592">
        <f>(F254+F255)/2</f>
        <v>17.850000000000001</v>
      </c>
      <c r="J254" s="592">
        <f>F254*1.2</f>
        <v>19.536000000000001</v>
      </c>
      <c r="K254" s="247"/>
      <c r="L254" s="220" t="s">
        <v>150</v>
      </c>
    </row>
    <row r="255" spans="1:12" x14ac:dyDescent="0.25">
      <c r="A255" s="92"/>
      <c r="B255" s="572"/>
      <c r="C255" s="1" t="s">
        <v>157</v>
      </c>
      <c r="D255" s="1" t="s">
        <v>495</v>
      </c>
      <c r="E255" s="11" t="s">
        <v>149</v>
      </c>
      <c r="F255" s="11">
        <v>19.420000000000002</v>
      </c>
      <c r="G255" s="11">
        <v>19.420000000000002</v>
      </c>
      <c r="H255" s="11">
        <v>19.420000000000002</v>
      </c>
      <c r="I255" s="594"/>
      <c r="J255" s="594"/>
      <c r="K255" s="247"/>
      <c r="L255" s="220" t="s">
        <v>155</v>
      </c>
    </row>
    <row r="256" spans="1:12" x14ac:dyDescent="0.25">
      <c r="A256" s="92"/>
      <c r="B256" s="571" t="s">
        <v>5</v>
      </c>
      <c r="C256" s="1" t="s">
        <v>311</v>
      </c>
      <c r="D256" s="1" t="s">
        <v>496</v>
      </c>
      <c r="E256" s="11" t="s">
        <v>149</v>
      </c>
      <c r="F256" s="11">
        <v>36.090000000000003</v>
      </c>
      <c r="G256" s="11">
        <v>36.090000000000003</v>
      </c>
      <c r="H256" s="11">
        <v>36.090000000000003</v>
      </c>
      <c r="I256" s="592">
        <f>(F256+F257+F258+F259)/4</f>
        <v>52.732500000000002</v>
      </c>
      <c r="J256" s="592">
        <f>F256*1.2</f>
        <v>43.308</v>
      </c>
      <c r="K256" s="247"/>
      <c r="L256" s="220" t="s">
        <v>150</v>
      </c>
    </row>
    <row r="257" spans="1:12" x14ac:dyDescent="0.25">
      <c r="A257" s="92"/>
      <c r="B257" s="573"/>
      <c r="C257" s="1" t="s">
        <v>152</v>
      </c>
      <c r="D257" s="1" t="s">
        <v>497</v>
      </c>
      <c r="E257" s="11" t="s">
        <v>212</v>
      </c>
      <c r="F257" s="11">
        <v>42.7</v>
      </c>
      <c r="G257" s="11">
        <v>42.7</v>
      </c>
      <c r="H257" s="11">
        <v>42.7</v>
      </c>
      <c r="I257" s="593"/>
      <c r="J257" s="593"/>
      <c r="K257" s="247"/>
      <c r="L257" s="220" t="s">
        <v>155</v>
      </c>
    </row>
    <row r="258" spans="1:12" hidden="1" x14ac:dyDescent="0.25">
      <c r="A258" s="92"/>
      <c r="B258" s="573"/>
      <c r="C258" s="1" t="s">
        <v>157</v>
      </c>
      <c r="D258" s="1" t="s">
        <v>520</v>
      </c>
      <c r="E258" s="11" t="s">
        <v>149</v>
      </c>
      <c r="F258" s="11">
        <v>56.11</v>
      </c>
      <c r="G258" s="11">
        <v>56.11</v>
      </c>
      <c r="H258" s="11">
        <v>56.11</v>
      </c>
      <c r="I258" s="593"/>
      <c r="J258" s="593"/>
      <c r="K258" s="247"/>
      <c r="L258" s="220" t="s">
        <v>151</v>
      </c>
    </row>
    <row r="259" spans="1:12" hidden="1" x14ac:dyDescent="0.25">
      <c r="A259" s="92"/>
      <c r="B259" s="572"/>
      <c r="C259" s="1" t="s">
        <v>157</v>
      </c>
      <c r="D259" s="1" t="s">
        <v>495</v>
      </c>
      <c r="E259" s="11" t="s">
        <v>149</v>
      </c>
      <c r="F259" s="11">
        <v>76.03</v>
      </c>
      <c r="G259" s="11">
        <v>76.03</v>
      </c>
      <c r="H259" s="11">
        <v>76.03</v>
      </c>
      <c r="I259" s="594"/>
      <c r="J259" s="594"/>
      <c r="K259" s="247"/>
      <c r="L259" s="220" t="s">
        <v>151</v>
      </c>
    </row>
    <row r="260" spans="1:12" x14ac:dyDescent="0.25">
      <c r="A260" s="92"/>
      <c r="B260" s="571" t="s">
        <v>6</v>
      </c>
      <c r="C260" s="1" t="s">
        <v>311</v>
      </c>
      <c r="D260" s="1" t="s">
        <v>496</v>
      </c>
      <c r="E260" s="11" t="s">
        <v>149</v>
      </c>
      <c r="F260" s="11">
        <v>83.9</v>
      </c>
      <c r="G260" s="11">
        <v>83.9</v>
      </c>
      <c r="H260" s="11">
        <v>83.9</v>
      </c>
      <c r="I260" s="592">
        <f>(F260+F261+F262+F263)/4</f>
        <v>124.48249999999999</v>
      </c>
      <c r="J260" s="592">
        <f>F260*1.2</f>
        <v>100.68</v>
      </c>
      <c r="K260" s="247"/>
      <c r="L260" s="220" t="s">
        <v>150</v>
      </c>
    </row>
    <row r="261" spans="1:12" hidden="1" x14ac:dyDescent="0.25">
      <c r="A261" s="92"/>
      <c r="B261" s="573"/>
      <c r="C261" s="1" t="s">
        <v>152</v>
      </c>
      <c r="D261" s="1" t="s">
        <v>497</v>
      </c>
      <c r="E261" s="11" t="s">
        <v>212</v>
      </c>
      <c r="F261" s="11">
        <v>103.05</v>
      </c>
      <c r="G261" s="11">
        <v>103.05</v>
      </c>
      <c r="H261" s="11">
        <v>103.05</v>
      </c>
      <c r="I261" s="593"/>
      <c r="J261" s="593"/>
      <c r="K261" s="247"/>
      <c r="L261" s="220" t="s">
        <v>151</v>
      </c>
    </row>
    <row r="262" spans="1:12" hidden="1" x14ac:dyDescent="0.25">
      <c r="A262" s="92"/>
      <c r="B262" s="573"/>
      <c r="C262" s="1" t="s">
        <v>157</v>
      </c>
      <c r="D262" s="1" t="s">
        <v>520</v>
      </c>
      <c r="E262" s="11" t="s">
        <v>149</v>
      </c>
      <c r="F262" s="11">
        <v>132.44</v>
      </c>
      <c r="G262" s="11">
        <v>132.44</v>
      </c>
      <c r="H262" s="11">
        <v>132.44</v>
      </c>
      <c r="I262" s="593"/>
      <c r="J262" s="593"/>
      <c r="K262" s="247"/>
      <c r="L262" s="220" t="s">
        <v>151</v>
      </c>
    </row>
    <row r="263" spans="1:12" hidden="1" x14ac:dyDescent="0.25">
      <c r="A263" s="92"/>
      <c r="B263" s="572"/>
      <c r="C263" s="1" t="s">
        <v>157</v>
      </c>
      <c r="D263" s="1" t="s">
        <v>495</v>
      </c>
      <c r="E263" s="11" t="s">
        <v>149</v>
      </c>
      <c r="F263" s="11">
        <v>178.54</v>
      </c>
      <c r="G263" s="11">
        <v>178.54</v>
      </c>
      <c r="H263" s="11">
        <v>178.54</v>
      </c>
      <c r="I263" s="594"/>
      <c r="J263" s="594"/>
      <c r="K263" s="247"/>
      <c r="L263" s="220" t="s">
        <v>151</v>
      </c>
    </row>
    <row r="264" spans="1:12" x14ac:dyDescent="0.25">
      <c r="A264" s="92"/>
      <c r="B264" s="571" t="s">
        <v>7</v>
      </c>
      <c r="C264" s="1" t="s">
        <v>152</v>
      </c>
      <c r="D264" s="1" t="s">
        <v>497</v>
      </c>
      <c r="E264" s="11" t="s">
        <v>212</v>
      </c>
      <c r="F264" s="11">
        <v>206.1</v>
      </c>
      <c r="G264" s="11">
        <v>206.1</v>
      </c>
      <c r="H264" s="11">
        <v>206.1</v>
      </c>
      <c r="I264" s="592">
        <f>(F264+F265+F266)/3</f>
        <v>258.0333333333333</v>
      </c>
      <c r="J264" s="592">
        <f>F264*1.2</f>
        <v>247.32</v>
      </c>
      <c r="K264" s="247"/>
      <c r="L264" s="220" t="s">
        <v>150</v>
      </c>
    </row>
    <row r="265" spans="1:12" hidden="1" x14ac:dyDescent="0.25">
      <c r="A265" s="92"/>
      <c r="B265" s="573"/>
      <c r="C265" s="1" t="s">
        <v>157</v>
      </c>
      <c r="D265" s="1" t="s">
        <v>520</v>
      </c>
      <c r="E265" s="11" t="s">
        <v>149</v>
      </c>
      <c r="F265" s="11">
        <v>255.06</v>
      </c>
      <c r="G265" s="11">
        <v>255.06</v>
      </c>
      <c r="H265" s="11">
        <v>255.06</v>
      </c>
      <c r="I265" s="593"/>
      <c r="J265" s="593"/>
      <c r="K265" s="247"/>
      <c r="L265" s="220" t="s">
        <v>151</v>
      </c>
    </row>
    <row r="266" spans="1:12" hidden="1" x14ac:dyDescent="0.25">
      <c r="A266" s="92"/>
      <c r="B266" s="572"/>
      <c r="C266" s="1" t="s">
        <v>157</v>
      </c>
      <c r="D266" s="1" t="s">
        <v>495</v>
      </c>
      <c r="E266" s="11" t="s">
        <v>149</v>
      </c>
      <c r="F266" s="11">
        <v>312.94</v>
      </c>
      <c r="G266" s="11">
        <v>312.94</v>
      </c>
      <c r="H266" s="11">
        <v>312.94</v>
      </c>
      <c r="I266" s="594"/>
      <c r="J266" s="594"/>
      <c r="K266" s="247"/>
      <c r="L266" s="220" t="s">
        <v>151</v>
      </c>
    </row>
    <row r="267" spans="1:12" x14ac:dyDescent="0.25">
      <c r="A267" s="243"/>
      <c r="B267" s="102"/>
      <c r="C267" s="6"/>
      <c r="D267" s="6"/>
      <c r="E267" s="12"/>
      <c r="F267" s="12"/>
      <c r="G267" s="12"/>
      <c r="H267" s="12"/>
      <c r="I267" s="251"/>
      <c r="J267" s="251"/>
      <c r="K267" s="248"/>
      <c r="L267" s="12"/>
    </row>
    <row r="268" spans="1:12" s="10" customFormat="1" ht="45" x14ac:dyDescent="0.25">
      <c r="A268" s="184"/>
      <c r="B268" s="215" t="s">
        <v>521</v>
      </c>
      <c r="C268" s="228" t="s">
        <v>146</v>
      </c>
      <c r="D268" s="121" t="s">
        <v>310</v>
      </c>
      <c r="E268" s="258" t="s">
        <v>2</v>
      </c>
      <c r="F268" s="127" t="s">
        <v>3</v>
      </c>
      <c r="G268" s="127" t="s">
        <v>141</v>
      </c>
      <c r="H268" s="127" t="s">
        <v>142</v>
      </c>
      <c r="I268" s="256" t="s">
        <v>138</v>
      </c>
      <c r="J268" s="257" t="s">
        <v>583</v>
      </c>
      <c r="K268" s="244" t="s">
        <v>139</v>
      </c>
      <c r="L268" s="117" t="s">
        <v>143</v>
      </c>
    </row>
    <row r="269" spans="1:12" x14ac:dyDescent="0.25">
      <c r="A269" s="90">
        <v>1</v>
      </c>
      <c r="B269" s="90" t="s">
        <v>99</v>
      </c>
      <c r="C269" s="58"/>
      <c r="D269" s="58"/>
      <c r="E269" s="218"/>
      <c r="F269" s="218"/>
      <c r="G269" s="218"/>
      <c r="H269" s="218"/>
      <c r="I269" s="249"/>
      <c r="J269" s="249"/>
      <c r="K269" s="246"/>
      <c r="L269" s="218"/>
    </row>
    <row r="270" spans="1:12" x14ac:dyDescent="0.25">
      <c r="A270" s="92"/>
      <c r="B270" s="571" t="s">
        <v>4</v>
      </c>
      <c r="C270" s="1" t="s">
        <v>157</v>
      </c>
      <c r="D270" s="1" t="s">
        <v>501</v>
      </c>
      <c r="E270" s="11" t="s">
        <v>169</v>
      </c>
      <c r="F270" s="11">
        <v>21.39</v>
      </c>
      <c r="G270" s="11">
        <v>21.39</v>
      </c>
      <c r="H270" s="11">
        <v>21.39</v>
      </c>
      <c r="I270" s="592">
        <f>H270</f>
        <v>21.39</v>
      </c>
      <c r="J270" s="469">
        <f>F270*1.2</f>
        <v>25.667999999999999</v>
      </c>
      <c r="K270" s="447"/>
      <c r="L270" s="466" t="s">
        <v>150</v>
      </c>
    </row>
    <row r="271" spans="1:12" hidden="1" x14ac:dyDescent="0.25">
      <c r="A271" s="92"/>
      <c r="B271" s="572"/>
      <c r="C271" s="1"/>
      <c r="D271" s="1"/>
      <c r="E271" s="11"/>
      <c r="F271" s="11"/>
      <c r="G271" s="11"/>
      <c r="H271" s="11"/>
      <c r="I271" s="594"/>
      <c r="J271" s="469"/>
      <c r="K271" s="447"/>
      <c r="L271" s="446"/>
    </row>
    <row r="272" spans="1:12" x14ac:dyDescent="0.25">
      <c r="A272" s="92"/>
      <c r="B272" s="571" t="s">
        <v>5</v>
      </c>
      <c r="C272" s="1" t="s">
        <v>152</v>
      </c>
      <c r="D272" s="1" t="s">
        <v>207</v>
      </c>
      <c r="E272" s="11" t="s">
        <v>212</v>
      </c>
      <c r="F272" s="11">
        <v>35.450000000000003</v>
      </c>
      <c r="G272" s="11">
        <v>35.450000000000003</v>
      </c>
      <c r="H272" s="11">
        <v>35.450000000000003</v>
      </c>
      <c r="I272" s="592">
        <f>(F272+F273+F274)/3</f>
        <v>54.79666666666666</v>
      </c>
      <c r="J272" s="592">
        <f>F272*1.2</f>
        <v>42.54</v>
      </c>
      <c r="K272" s="247"/>
      <c r="L272" s="220" t="s">
        <v>150</v>
      </c>
    </row>
    <row r="273" spans="1:12" hidden="1" x14ac:dyDescent="0.25">
      <c r="A273" s="92"/>
      <c r="B273" s="573"/>
      <c r="C273" s="1" t="s">
        <v>522</v>
      </c>
      <c r="D273" s="1" t="s">
        <v>523</v>
      </c>
      <c r="E273" s="11" t="s">
        <v>149</v>
      </c>
      <c r="F273" s="11">
        <v>45.55</v>
      </c>
      <c r="G273" s="11">
        <v>45.55</v>
      </c>
      <c r="H273" s="11">
        <v>45.55</v>
      </c>
      <c r="I273" s="593"/>
      <c r="J273" s="593"/>
      <c r="K273" s="247"/>
      <c r="L273" s="220" t="s">
        <v>151</v>
      </c>
    </row>
    <row r="274" spans="1:12" hidden="1" x14ac:dyDescent="0.25">
      <c r="A274" s="92"/>
      <c r="B274" s="573"/>
      <c r="C274" s="1" t="s">
        <v>157</v>
      </c>
      <c r="D274" s="1" t="s">
        <v>501</v>
      </c>
      <c r="E274" s="11" t="s">
        <v>169</v>
      </c>
      <c r="F274" s="11">
        <v>83.39</v>
      </c>
      <c r="G274" s="11">
        <v>83.39</v>
      </c>
      <c r="H274" s="11">
        <v>83.39</v>
      </c>
      <c r="I274" s="594"/>
      <c r="J274" s="594"/>
      <c r="K274" s="247"/>
      <c r="L274" s="220" t="s">
        <v>151</v>
      </c>
    </row>
    <row r="275" spans="1:12" x14ac:dyDescent="0.25">
      <c r="A275" s="92"/>
      <c r="B275" s="571" t="s">
        <v>6</v>
      </c>
      <c r="C275" s="1" t="s">
        <v>152</v>
      </c>
      <c r="D275" s="1" t="s">
        <v>207</v>
      </c>
      <c r="E275" s="11" t="s">
        <v>212</v>
      </c>
      <c r="F275" s="11">
        <v>86.25</v>
      </c>
      <c r="G275" s="11">
        <v>86.25</v>
      </c>
      <c r="H275" s="11">
        <v>86.25</v>
      </c>
      <c r="I275" s="592">
        <f>(F275+F276+F277)/3</f>
        <v>130.41666666666666</v>
      </c>
      <c r="J275" s="592">
        <f>F275*1.2</f>
        <v>103.5</v>
      </c>
      <c r="K275" s="247"/>
      <c r="L275" s="220" t="s">
        <v>150</v>
      </c>
    </row>
    <row r="276" spans="1:12" hidden="1" x14ac:dyDescent="0.25">
      <c r="A276" s="92"/>
      <c r="B276" s="573"/>
      <c r="C276" s="1" t="s">
        <v>522</v>
      </c>
      <c r="D276" s="1" t="s">
        <v>523</v>
      </c>
      <c r="E276" s="11" t="s">
        <v>149</v>
      </c>
      <c r="F276" s="11">
        <v>107.82</v>
      </c>
      <c r="G276" s="11">
        <v>107.82</v>
      </c>
      <c r="H276" s="11">
        <v>107.82</v>
      </c>
      <c r="I276" s="593"/>
      <c r="J276" s="593"/>
      <c r="K276" s="247"/>
      <c r="L276" s="220" t="s">
        <v>151</v>
      </c>
    </row>
    <row r="277" spans="1:12" hidden="1" x14ac:dyDescent="0.25">
      <c r="A277" s="92"/>
      <c r="B277" s="573"/>
      <c r="C277" s="1" t="s">
        <v>157</v>
      </c>
      <c r="D277" s="1" t="s">
        <v>501</v>
      </c>
      <c r="E277" s="11" t="s">
        <v>169</v>
      </c>
      <c r="F277" s="11">
        <v>197.18</v>
      </c>
      <c r="G277" s="11">
        <v>197.18</v>
      </c>
      <c r="H277" s="11">
        <v>197.18</v>
      </c>
      <c r="I277" s="594"/>
      <c r="J277" s="594"/>
      <c r="K277" s="247"/>
      <c r="L277" s="220" t="s">
        <v>151</v>
      </c>
    </row>
    <row r="278" spans="1:12" x14ac:dyDescent="0.25">
      <c r="A278" s="92"/>
      <c r="B278" s="571" t="s">
        <v>7</v>
      </c>
      <c r="C278" s="1" t="s">
        <v>152</v>
      </c>
      <c r="D278" s="1" t="s">
        <v>207</v>
      </c>
      <c r="E278" s="11" t="s">
        <v>212</v>
      </c>
      <c r="F278" s="11">
        <v>172.5</v>
      </c>
      <c r="G278" s="11">
        <v>172.5</v>
      </c>
      <c r="H278" s="11">
        <v>172.5</v>
      </c>
      <c r="I278" s="592">
        <f>(F278+F2863)/2</f>
        <v>86.25</v>
      </c>
      <c r="J278" s="592">
        <f>F278*1.2</f>
        <v>207</v>
      </c>
      <c r="K278" s="247"/>
      <c r="L278" s="220" t="s">
        <v>150</v>
      </c>
    </row>
    <row r="279" spans="1:12" hidden="1" x14ac:dyDescent="0.25">
      <c r="A279" s="92"/>
      <c r="B279" s="573"/>
      <c r="C279" s="1" t="s">
        <v>157</v>
      </c>
      <c r="D279" s="1" t="s">
        <v>501</v>
      </c>
      <c r="E279" s="11" t="s">
        <v>169</v>
      </c>
      <c r="F279" s="11">
        <v>347.27</v>
      </c>
      <c r="G279" s="11">
        <v>347.27</v>
      </c>
      <c r="H279" s="11">
        <v>347.27</v>
      </c>
      <c r="I279" s="594"/>
      <c r="J279" s="594"/>
      <c r="K279" s="247"/>
      <c r="L279" s="220" t="s">
        <v>151</v>
      </c>
    </row>
    <row r="280" spans="1:12" x14ac:dyDescent="0.25">
      <c r="A280" s="90">
        <v>2</v>
      </c>
      <c r="B280" s="90" t="s">
        <v>100</v>
      </c>
      <c r="C280" s="58"/>
      <c r="D280" s="58"/>
      <c r="E280" s="218"/>
      <c r="F280" s="218"/>
      <c r="G280" s="218"/>
      <c r="H280" s="218"/>
      <c r="I280" s="249"/>
      <c r="J280" s="249"/>
      <c r="K280" s="246"/>
      <c r="L280" s="218"/>
    </row>
    <row r="281" spans="1:12" x14ac:dyDescent="0.25">
      <c r="A281" s="92"/>
      <c r="B281" s="571" t="s">
        <v>4</v>
      </c>
      <c r="C281" s="1" t="s">
        <v>157</v>
      </c>
      <c r="D281" s="1" t="s">
        <v>524</v>
      </c>
      <c r="E281" s="11" t="s">
        <v>149</v>
      </c>
      <c r="F281" s="11">
        <v>17.66</v>
      </c>
      <c r="G281" s="11">
        <v>17.66</v>
      </c>
      <c r="H281" s="11">
        <v>17.66</v>
      </c>
      <c r="I281" s="592">
        <f>(F281+F282)/2</f>
        <v>18.25</v>
      </c>
      <c r="J281" s="592">
        <f>F281*1.2</f>
        <v>21.192</v>
      </c>
      <c r="K281" s="247"/>
      <c r="L281" s="220" t="s">
        <v>150</v>
      </c>
    </row>
    <row r="282" spans="1:12" x14ac:dyDescent="0.25">
      <c r="A282" s="92"/>
      <c r="B282" s="572"/>
      <c r="C282" s="1" t="s">
        <v>157</v>
      </c>
      <c r="D282" s="1" t="s">
        <v>525</v>
      </c>
      <c r="E282" s="11" t="s">
        <v>169</v>
      </c>
      <c r="F282" s="11">
        <v>18.84</v>
      </c>
      <c r="G282" s="11">
        <v>18.84</v>
      </c>
      <c r="H282" s="11">
        <v>18.84</v>
      </c>
      <c r="I282" s="594"/>
      <c r="J282" s="594"/>
      <c r="K282" s="247"/>
      <c r="L282" s="220" t="s">
        <v>155</v>
      </c>
    </row>
    <row r="283" spans="1:12" x14ac:dyDescent="0.25">
      <c r="A283" s="92"/>
      <c r="B283" s="571" t="s">
        <v>5</v>
      </c>
      <c r="C283" s="1" t="s">
        <v>152</v>
      </c>
      <c r="D283" s="1" t="s">
        <v>207</v>
      </c>
      <c r="E283" s="11" t="s">
        <v>212</v>
      </c>
      <c r="F283" s="11">
        <v>35.450000000000003</v>
      </c>
      <c r="G283" s="11">
        <v>35.450000000000003</v>
      </c>
      <c r="H283" s="11">
        <v>35.450000000000003</v>
      </c>
      <c r="I283" s="592">
        <f>(F283+F284+F285+F286)/4</f>
        <v>54.364999999999995</v>
      </c>
      <c r="J283" s="592">
        <f>F283*1.2</f>
        <v>42.54</v>
      </c>
      <c r="K283" s="247"/>
      <c r="L283" s="220" t="s">
        <v>150</v>
      </c>
    </row>
    <row r="284" spans="1:12" hidden="1" x14ac:dyDescent="0.25">
      <c r="A284" s="92"/>
      <c r="B284" s="573"/>
      <c r="C284" s="1" t="s">
        <v>522</v>
      </c>
      <c r="D284" s="1" t="s">
        <v>523</v>
      </c>
      <c r="E284" s="11" t="s">
        <v>149</v>
      </c>
      <c r="F284" s="11">
        <v>45.55</v>
      </c>
      <c r="G284" s="11">
        <v>45.55</v>
      </c>
      <c r="H284" s="11">
        <v>45.55</v>
      </c>
      <c r="I284" s="593"/>
      <c r="J284" s="593"/>
      <c r="K284" s="247"/>
      <c r="L284" s="220" t="s">
        <v>151</v>
      </c>
    </row>
    <row r="285" spans="1:12" hidden="1" x14ac:dyDescent="0.25">
      <c r="A285" s="92"/>
      <c r="B285" s="573"/>
      <c r="C285" s="1" t="s">
        <v>157</v>
      </c>
      <c r="D285" s="1" t="s">
        <v>524</v>
      </c>
      <c r="E285" s="11" t="s">
        <v>149</v>
      </c>
      <c r="F285" s="11">
        <v>62.69</v>
      </c>
      <c r="G285" s="11">
        <v>62.69</v>
      </c>
      <c r="H285" s="11">
        <v>62.69</v>
      </c>
      <c r="I285" s="593"/>
      <c r="J285" s="593"/>
      <c r="K285" s="247"/>
      <c r="L285" s="220" t="s">
        <v>151</v>
      </c>
    </row>
    <row r="286" spans="1:12" hidden="1" x14ac:dyDescent="0.25">
      <c r="A286" s="92"/>
      <c r="B286" s="572"/>
      <c r="C286" s="1" t="s">
        <v>157</v>
      </c>
      <c r="D286" s="1" t="s">
        <v>525</v>
      </c>
      <c r="E286" s="11" t="s">
        <v>169</v>
      </c>
      <c r="F286" s="11">
        <v>73.77</v>
      </c>
      <c r="G286" s="11">
        <v>73.77</v>
      </c>
      <c r="H286" s="11">
        <v>73.77</v>
      </c>
      <c r="I286" s="594"/>
      <c r="J286" s="594"/>
      <c r="K286" s="247"/>
      <c r="L286" s="220" t="s">
        <v>151</v>
      </c>
    </row>
    <row r="287" spans="1:12" x14ac:dyDescent="0.25">
      <c r="A287" s="92"/>
      <c r="B287" s="571" t="s">
        <v>6</v>
      </c>
      <c r="C287" s="1" t="s">
        <v>152</v>
      </c>
      <c r="D287" s="1" t="s">
        <v>207</v>
      </c>
      <c r="E287" s="11" t="s">
        <v>212</v>
      </c>
      <c r="F287" s="11">
        <v>86.25</v>
      </c>
      <c r="G287" s="11">
        <v>86.25</v>
      </c>
      <c r="H287" s="11">
        <v>86.25</v>
      </c>
      <c r="I287" s="592">
        <f>(F287+F288+F289+F290)/4</f>
        <v>130.09</v>
      </c>
      <c r="J287" s="592">
        <f>F287*1.2</f>
        <v>103.5</v>
      </c>
      <c r="K287" s="247"/>
      <c r="L287" s="220" t="s">
        <v>150</v>
      </c>
    </row>
    <row r="288" spans="1:12" hidden="1" x14ac:dyDescent="0.25">
      <c r="A288" s="92"/>
      <c r="B288" s="573"/>
      <c r="C288" s="1" t="s">
        <v>522</v>
      </c>
      <c r="D288" s="1" t="s">
        <v>523</v>
      </c>
      <c r="E288" s="11" t="s">
        <v>149</v>
      </c>
      <c r="F288" s="11">
        <v>107.82</v>
      </c>
      <c r="G288" s="11">
        <v>107.82</v>
      </c>
      <c r="H288" s="11">
        <v>107.82</v>
      </c>
      <c r="I288" s="593"/>
      <c r="J288" s="593"/>
      <c r="K288" s="247"/>
      <c r="L288" s="220" t="s">
        <v>151</v>
      </c>
    </row>
    <row r="289" spans="1:12" hidden="1" x14ac:dyDescent="0.25">
      <c r="A289" s="92"/>
      <c r="B289" s="573"/>
      <c r="C289" s="1" t="s">
        <v>157</v>
      </c>
      <c r="D289" s="1" t="s">
        <v>524</v>
      </c>
      <c r="E289" s="11" t="s">
        <v>149</v>
      </c>
      <c r="F289" s="11">
        <v>144.80000000000001</v>
      </c>
      <c r="G289" s="11">
        <v>144.80000000000001</v>
      </c>
      <c r="H289" s="11">
        <v>144.80000000000001</v>
      </c>
      <c r="I289" s="593"/>
      <c r="J289" s="593"/>
      <c r="K289" s="247"/>
      <c r="L289" s="220" t="s">
        <v>151</v>
      </c>
    </row>
    <row r="290" spans="1:12" hidden="1" x14ac:dyDescent="0.25">
      <c r="A290" s="92"/>
      <c r="B290" s="572"/>
      <c r="C290" s="1" t="s">
        <v>157</v>
      </c>
      <c r="D290" s="1" t="s">
        <v>525</v>
      </c>
      <c r="E290" s="11" t="s">
        <v>169</v>
      </c>
      <c r="F290" s="11">
        <v>181.49</v>
      </c>
      <c r="G290" s="11">
        <v>181.49</v>
      </c>
      <c r="H290" s="11">
        <v>181.49</v>
      </c>
      <c r="I290" s="594"/>
      <c r="J290" s="594"/>
      <c r="K290" s="247"/>
      <c r="L290" s="220" t="s">
        <v>151</v>
      </c>
    </row>
    <row r="291" spans="1:12" x14ac:dyDescent="0.25">
      <c r="A291" s="92"/>
      <c r="B291" s="571" t="s">
        <v>7</v>
      </c>
      <c r="C291" s="1" t="s">
        <v>157</v>
      </c>
      <c r="D291" s="1" t="s">
        <v>524</v>
      </c>
      <c r="E291" s="11" t="s">
        <v>149</v>
      </c>
      <c r="F291" s="11">
        <v>284.49</v>
      </c>
      <c r="G291" s="11">
        <v>284.49</v>
      </c>
      <c r="H291" s="11">
        <v>284.49</v>
      </c>
      <c r="I291" s="592">
        <f>(F291+F292)/2</f>
        <v>318.82500000000005</v>
      </c>
      <c r="J291" s="592">
        <f>F291*1.2</f>
        <v>341.38799999999998</v>
      </c>
      <c r="K291" s="247"/>
      <c r="L291" s="220" t="s">
        <v>150</v>
      </c>
    </row>
    <row r="292" spans="1:12" hidden="1" x14ac:dyDescent="0.25">
      <c r="A292" s="92"/>
      <c r="B292" s="573"/>
      <c r="C292" s="1" t="s">
        <v>157</v>
      </c>
      <c r="D292" s="1" t="s">
        <v>525</v>
      </c>
      <c r="E292" s="11" t="s">
        <v>169</v>
      </c>
      <c r="F292" s="11">
        <v>353.16</v>
      </c>
      <c r="G292" s="11">
        <v>353.16</v>
      </c>
      <c r="H292" s="11">
        <v>353.16</v>
      </c>
      <c r="I292" s="594"/>
      <c r="J292" s="594"/>
      <c r="K292" s="247"/>
      <c r="L292" s="220" t="s">
        <v>151</v>
      </c>
    </row>
    <row r="293" spans="1:12" hidden="1" x14ac:dyDescent="0.25">
      <c r="A293" s="92"/>
      <c r="B293" s="572"/>
      <c r="C293" s="1"/>
      <c r="D293" s="1"/>
      <c r="E293" s="11"/>
      <c r="F293" s="11"/>
      <c r="G293" s="11"/>
      <c r="H293" s="11"/>
      <c r="I293" s="250"/>
      <c r="J293" s="250"/>
      <c r="K293" s="247"/>
      <c r="L293" s="11"/>
    </row>
    <row r="294" spans="1:12" x14ac:dyDescent="0.25">
      <c r="A294" s="90">
        <v>3</v>
      </c>
      <c r="B294" s="90" t="s">
        <v>101</v>
      </c>
      <c r="C294" s="58"/>
      <c r="D294" s="58"/>
      <c r="E294" s="218"/>
      <c r="F294" s="218"/>
      <c r="G294" s="218"/>
      <c r="H294" s="218"/>
      <c r="I294" s="249"/>
      <c r="J294" s="249"/>
      <c r="K294" s="246"/>
      <c r="L294" s="218"/>
    </row>
    <row r="295" spans="1:12" x14ac:dyDescent="0.25">
      <c r="A295" s="92"/>
      <c r="B295" s="571" t="s">
        <v>4</v>
      </c>
      <c r="C295" s="1" t="s">
        <v>157</v>
      </c>
      <c r="D295" s="1" t="s">
        <v>526</v>
      </c>
      <c r="E295" s="11" t="s">
        <v>149</v>
      </c>
      <c r="F295" s="11">
        <v>17.66</v>
      </c>
      <c r="G295" s="11">
        <v>17.66</v>
      </c>
      <c r="H295" s="11">
        <v>17.66</v>
      </c>
      <c r="I295" s="592">
        <f>(F295+F296)/2</f>
        <v>18.25</v>
      </c>
      <c r="J295" s="592">
        <f>F295*1.2</f>
        <v>21.192</v>
      </c>
      <c r="K295" s="247"/>
      <c r="L295" s="220" t="s">
        <v>150</v>
      </c>
    </row>
    <row r="296" spans="1:12" x14ac:dyDescent="0.25">
      <c r="A296" s="92"/>
      <c r="B296" s="572"/>
      <c r="C296" s="1" t="s">
        <v>157</v>
      </c>
      <c r="D296" s="1" t="s">
        <v>527</v>
      </c>
      <c r="E296" s="11" t="s">
        <v>149</v>
      </c>
      <c r="F296" s="11">
        <v>18.84</v>
      </c>
      <c r="G296" s="11">
        <v>18.84</v>
      </c>
      <c r="H296" s="11">
        <v>18.84</v>
      </c>
      <c r="I296" s="594"/>
      <c r="J296" s="594"/>
      <c r="K296" s="247"/>
      <c r="L296" s="220" t="s">
        <v>155</v>
      </c>
    </row>
    <row r="297" spans="1:12" x14ac:dyDescent="0.25">
      <c r="A297" s="92"/>
      <c r="B297" s="571" t="s">
        <v>5</v>
      </c>
      <c r="C297" s="1" t="s">
        <v>152</v>
      </c>
      <c r="D297" s="1" t="s">
        <v>497</v>
      </c>
      <c r="E297" s="11" t="s">
        <v>212</v>
      </c>
      <c r="F297" s="11">
        <v>38.200000000000003</v>
      </c>
      <c r="G297" s="11">
        <v>38.200000000000003</v>
      </c>
      <c r="H297" s="11">
        <v>38.200000000000003</v>
      </c>
      <c r="I297" s="592">
        <f>(F297+F298+F299+F300)/4</f>
        <v>54.867499999999993</v>
      </c>
      <c r="J297" s="592">
        <f>F297*1.2</f>
        <v>45.84</v>
      </c>
      <c r="K297" s="247"/>
      <c r="L297" s="220" t="s">
        <v>150</v>
      </c>
    </row>
    <row r="298" spans="1:12" x14ac:dyDescent="0.25">
      <c r="A298" s="92"/>
      <c r="B298" s="573"/>
      <c r="C298" s="1" t="s">
        <v>522</v>
      </c>
      <c r="D298" s="1" t="s">
        <v>528</v>
      </c>
      <c r="E298" s="11" t="s">
        <v>149</v>
      </c>
      <c r="F298" s="11">
        <v>44.81</v>
      </c>
      <c r="G298" s="11">
        <v>44.81</v>
      </c>
      <c r="H298" s="11">
        <v>44.81</v>
      </c>
      <c r="I298" s="593"/>
      <c r="J298" s="593"/>
      <c r="K298" s="247"/>
      <c r="L298" s="220" t="s">
        <v>155</v>
      </c>
    </row>
    <row r="299" spans="1:12" hidden="1" x14ac:dyDescent="0.25">
      <c r="A299" s="92"/>
      <c r="B299" s="573"/>
      <c r="C299" s="1" t="s">
        <v>157</v>
      </c>
      <c r="D299" s="1" t="s">
        <v>526</v>
      </c>
      <c r="E299" s="11" t="s">
        <v>149</v>
      </c>
      <c r="F299" s="11">
        <v>62.69</v>
      </c>
      <c r="G299" s="11">
        <v>62.69</v>
      </c>
      <c r="H299" s="11">
        <v>62.69</v>
      </c>
      <c r="I299" s="593"/>
      <c r="J299" s="593"/>
      <c r="K299" s="247"/>
      <c r="L299" s="220" t="s">
        <v>151</v>
      </c>
    </row>
    <row r="300" spans="1:12" hidden="1" x14ac:dyDescent="0.25">
      <c r="A300" s="92"/>
      <c r="B300" s="572"/>
      <c r="C300" s="1" t="s">
        <v>157</v>
      </c>
      <c r="D300" s="1" t="s">
        <v>527</v>
      </c>
      <c r="E300" s="11" t="s">
        <v>149</v>
      </c>
      <c r="F300" s="11">
        <v>73.77</v>
      </c>
      <c r="G300" s="11">
        <v>73.77</v>
      </c>
      <c r="H300" s="11">
        <v>73.77</v>
      </c>
      <c r="I300" s="594"/>
      <c r="J300" s="594"/>
      <c r="K300" s="247"/>
      <c r="L300" s="220" t="s">
        <v>151</v>
      </c>
    </row>
    <row r="301" spans="1:12" x14ac:dyDescent="0.25">
      <c r="A301" s="92"/>
      <c r="B301" s="571" t="s">
        <v>6</v>
      </c>
      <c r="C301" s="1" t="s">
        <v>152</v>
      </c>
      <c r="D301" s="1" t="s">
        <v>497</v>
      </c>
      <c r="E301" s="11" t="s">
        <v>212</v>
      </c>
      <c r="F301" s="11">
        <v>91.75</v>
      </c>
      <c r="G301" s="11">
        <v>91.75</v>
      </c>
      <c r="H301" s="11">
        <v>91.75</v>
      </c>
      <c r="I301" s="592">
        <f>(F301+F302+F303+F304)/4</f>
        <v>130.935</v>
      </c>
      <c r="J301" s="592">
        <f>F301*1.2</f>
        <v>110.1</v>
      </c>
      <c r="K301" s="247"/>
      <c r="L301" s="220" t="s">
        <v>150</v>
      </c>
    </row>
    <row r="302" spans="1:12" x14ac:dyDescent="0.25">
      <c r="A302" s="92"/>
      <c r="B302" s="573"/>
      <c r="C302" s="1" t="s">
        <v>522</v>
      </c>
      <c r="D302" s="1" t="s">
        <v>528</v>
      </c>
      <c r="E302" s="11" t="s">
        <v>149</v>
      </c>
      <c r="F302" s="11">
        <v>105.7</v>
      </c>
      <c r="G302" s="11">
        <v>105.7</v>
      </c>
      <c r="H302" s="11">
        <v>105.7</v>
      </c>
      <c r="I302" s="593"/>
      <c r="J302" s="593"/>
      <c r="K302" s="247"/>
      <c r="L302" s="220" t="s">
        <v>155</v>
      </c>
    </row>
    <row r="303" spans="1:12" hidden="1" x14ac:dyDescent="0.25">
      <c r="A303" s="92"/>
      <c r="B303" s="573"/>
      <c r="C303" s="1" t="s">
        <v>157</v>
      </c>
      <c r="D303" s="1" t="s">
        <v>526</v>
      </c>
      <c r="E303" s="11" t="s">
        <v>149</v>
      </c>
      <c r="F303" s="11">
        <v>144.80000000000001</v>
      </c>
      <c r="G303" s="11">
        <v>144.80000000000001</v>
      </c>
      <c r="H303" s="11">
        <v>144.80000000000001</v>
      </c>
      <c r="I303" s="593"/>
      <c r="J303" s="593"/>
      <c r="K303" s="247"/>
      <c r="L303" s="220" t="s">
        <v>151</v>
      </c>
    </row>
    <row r="304" spans="1:12" hidden="1" x14ac:dyDescent="0.25">
      <c r="A304" s="92"/>
      <c r="B304" s="572"/>
      <c r="C304" s="1" t="s">
        <v>157</v>
      </c>
      <c r="D304" s="1" t="s">
        <v>527</v>
      </c>
      <c r="E304" s="11" t="s">
        <v>149</v>
      </c>
      <c r="F304" s="11">
        <v>181.49</v>
      </c>
      <c r="G304" s="11">
        <v>181.49</v>
      </c>
      <c r="H304" s="11">
        <v>181.49</v>
      </c>
      <c r="I304" s="594"/>
      <c r="J304" s="594"/>
      <c r="K304" s="247"/>
      <c r="L304" s="220" t="s">
        <v>151</v>
      </c>
    </row>
    <row r="305" spans="1:13" x14ac:dyDescent="0.25">
      <c r="A305" s="92"/>
      <c r="B305" s="571" t="s">
        <v>7</v>
      </c>
      <c r="C305" s="1" t="s">
        <v>152</v>
      </c>
      <c r="D305" s="1" t="s">
        <v>497</v>
      </c>
      <c r="E305" s="11" t="s">
        <v>212</v>
      </c>
      <c r="F305" s="11">
        <v>183.5</v>
      </c>
      <c r="G305" s="11">
        <v>183.5</v>
      </c>
      <c r="H305" s="11">
        <v>183.5</v>
      </c>
      <c r="I305" s="592">
        <f>(F305+F306+F307)/3</f>
        <v>273.7166666666667</v>
      </c>
      <c r="J305" s="592">
        <f>F305*1.2</f>
        <v>220.2</v>
      </c>
      <c r="K305" s="247"/>
      <c r="L305" s="220" t="s">
        <v>150</v>
      </c>
    </row>
    <row r="306" spans="1:13" hidden="1" x14ac:dyDescent="0.25">
      <c r="A306" s="92"/>
      <c r="B306" s="573"/>
      <c r="C306" s="1" t="s">
        <v>157</v>
      </c>
      <c r="D306" s="1" t="s">
        <v>526</v>
      </c>
      <c r="E306" s="11" t="s">
        <v>149</v>
      </c>
      <c r="F306" s="11">
        <v>284.49</v>
      </c>
      <c r="G306" s="11">
        <v>284.49</v>
      </c>
      <c r="H306" s="11">
        <v>284.49</v>
      </c>
      <c r="I306" s="593"/>
      <c r="J306" s="593"/>
      <c r="K306" s="247"/>
      <c r="L306" s="220" t="s">
        <v>151</v>
      </c>
    </row>
    <row r="307" spans="1:13" hidden="1" x14ac:dyDescent="0.25">
      <c r="A307" s="92"/>
      <c r="B307" s="572"/>
      <c r="C307" s="1" t="s">
        <v>157</v>
      </c>
      <c r="D307" s="1" t="s">
        <v>527</v>
      </c>
      <c r="E307" s="11" t="s">
        <v>149</v>
      </c>
      <c r="F307" s="11">
        <v>353.16</v>
      </c>
      <c r="G307" s="11">
        <v>353.16</v>
      </c>
      <c r="H307" s="11">
        <v>353.16</v>
      </c>
      <c r="I307" s="594"/>
      <c r="J307" s="594"/>
      <c r="K307" s="247"/>
      <c r="L307" s="220" t="s">
        <v>151</v>
      </c>
    </row>
    <row r="308" spans="1:13" x14ac:dyDescent="0.25">
      <c r="A308" s="90">
        <v>4</v>
      </c>
      <c r="B308" s="90" t="s">
        <v>102</v>
      </c>
      <c r="C308" s="58"/>
      <c r="D308" s="58"/>
      <c r="E308" s="218"/>
      <c r="F308" s="218"/>
      <c r="G308" s="218"/>
      <c r="H308" s="218"/>
      <c r="I308" s="249"/>
      <c r="J308" s="249"/>
      <c r="K308" s="246"/>
      <c r="L308" s="218"/>
    </row>
    <row r="309" spans="1:13" x14ac:dyDescent="0.25">
      <c r="A309" s="92"/>
      <c r="B309" s="571" t="s">
        <v>4</v>
      </c>
      <c r="C309" s="1" t="s">
        <v>157</v>
      </c>
      <c r="D309" s="1" t="s">
        <v>505</v>
      </c>
      <c r="E309" s="11" t="s">
        <v>149</v>
      </c>
      <c r="F309" s="11">
        <v>18.149999999999999</v>
      </c>
      <c r="G309" s="11">
        <v>18.149999999999999</v>
      </c>
      <c r="H309" s="11">
        <v>18.149999999999999</v>
      </c>
      <c r="I309" s="592">
        <f>(F309+F310)/2</f>
        <v>19.77</v>
      </c>
      <c r="J309" s="592">
        <f>F309*1.2</f>
        <v>21.779999999999998</v>
      </c>
      <c r="K309" s="247"/>
      <c r="L309" s="220" t="s">
        <v>150</v>
      </c>
    </row>
    <row r="310" spans="1:13" x14ac:dyDescent="0.25">
      <c r="A310" s="92"/>
      <c r="B310" s="572"/>
      <c r="C310" s="1" t="s">
        <v>157</v>
      </c>
      <c r="D310" s="1" t="s">
        <v>529</v>
      </c>
      <c r="E310" s="11" t="s">
        <v>149</v>
      </c>
      <c r="F310" s="11">
        <v>21.39</v>
      </c>
      <c r="G310" s="11">
        <v>21.39</v>
      </c>
      <c r="H310" s="11">
        <v>21.39</v>
      </c>
      <c r="I310" s="594"/>
      <c r="J310" s="594"/>
      <c r="K310" s="247"/>
      <c r="L310" s="220" t="s">
        <v>155</v>
      </c>
      <c r="M310" s="213"/>
    </row>
    <row r="311" spans="1:13" x14ac:dyDescent="0.25">
      <c r="A311" s="92"/>
      <c r="B311" s="571" t="s">
        <v>5</v>
      </c>
      <c r="C311" s="1" t="s">
        <v>152</v>
      </c>
      <c r="D311" s="1" t="s">
        <v>497</v>
      </c>
      <c r="E311" s="11" t="s">
        <v>212</v>
      </c>
      <c r="F311" s="11">
        <v>38.200000000000003</v>
      </c>
      <c r="G311" s="11">
        <v>38.200000000000003</v>
      </c>
      <c r="H311" s="11">
        <v>38.200000000000003</v>
      </c>
      <c r="I311" s="592">
        <f>(F311+F312+F313+F314)/4</f>
        <v>57.442499999999995</v>
      </c>
      <c r="J311" s="592">
        <f>F311*1.2</f>
        <v>45.84</v>
      </c>
      <c r="K311" s="247"/>
      <c r="L311" s="11" t="s">
        <v>150</v>
      </c>
    </row>
    <row r="312" spans="1:13" x14ac:dyDescent="0.25">
      <c r="A312" s="92"/>
      <c r="B312" s="573"/>
      <c r="C312" s="1" t="s">
        <v>522</v>
      </c>
      <c r="D312" s="1" t="s">
        <v>528</v>
      </c>
      <c r="E312" s="11" t="s">
        <v>149</v>
      </c>
      <c r="F312" s="11">
        <v>44.81</v>
      </c>
      <c r="G312" s="11">
        <v>44.81</v>
      </c>
      <c r="H312" s="11">
        <v>44.81</v>
      </c>
      <c r="I312" s="593"/>
      <c r="J312" s="593"/>
      <c r="K312" s="247"/>
      <c r="L312" s="11" t="s">
        <v>155</v>
      </c>
    </row>
    <row r="313" spans="1:13" hidden="1" x14ac:dyDescent="0.25">
      <c r="A313" s="92"/>
      <c r="B313" s="573"/>
      <c r="C313" s="1" t="s">
        <v>157</v>
      </c>
      <c r="D313" s="1" t="s">
        <v>505</v>
      </c>
      <c r="E313" s="11" t="s">
        <v>149</v>
      </c>
      <c r="F313" s="11">
        <v>63.37</v>
      </c>
      <c r="G313" s="11">
        <v>63.37</v>
      </c>
      <c r="H313" s="11">
        <v>63.37</v>
      </c>
      <c r="I313" s="593"/>
      <c r="J313" s="593"/>
      <c r="K313" s="247"/>
      <c r="L313" s="220" t="s">
        <v>151</v>
      </c>
    </row>
    <row r="314" spans="1:13" hidden="1" x14ac:dyDescent="0.25">
      <c r="A314" s="92"/>
      <c r="B314" s="572"/>
      <c r="C314" s="1" t="s">
        <v>157</v>
      </c>
      <c r="D314" s="1" t="s">
        <v>529</v>
      </c>
      <c r="E314" s="11" t="s">
        <v>149</v>
      </c>
      <c r="F314" s="11">
        <v>83.39</v>
      </c>
      <c r="G314" s="11">
        <v>83.39</v>
      </c>
      <c r="H314" s="11">
        <v>83.39</v>
      </c>
      <c r="I314" s="594"/>
      <c r="J314" s="594"/>
      <c r="K314" s="247"/>
      <c r="L314" s="220" t="s">
        <v>151</v>
      </c>
    </row>
    <row r="315" spans="1:13" x14ac:dyDescent="0.25">
      <c r="A315" s="92"/>
      <c r="B315" s="573"/>
      <c r="C315" s="1" t="s">
        <v>522</v>
      </c>
      <c r="D315" s="1" t="s">
        <v>528</v>
      </c>
      <c r="E315" s="11" t="s">
        <v>149</v>
      </c>
      <c r="F315" s="11">
        <v>105.7</v>
      </c>
      <c r="G315" s="11">
        <v>105.7</v>
      </c>
      <c r="H315" s="11">
        <v>105.7</v>
      </c>
      <c r="I315" s="592">
        <f>(F315+F316+F317)/3</f>
        <v>150.99</v>
      </c>
      <c r="J315" s="592">
        <f>F315*1.2</f>
        <v>126.84</v>
      </c>
      <c r="K315" s="247"/>
      <c r="L315" s="11" t="s">
        <v>150</v>
      </c>
    </row>
    <row r="316" spans="1:13" hidden="1" x14ac:dyDescent="0.25">
      <c r="A316" s="92"/>
      <c r="B316" s="573"/>
      <c r="C316" s="1" t="s">
        <v>157</v>
      </c>
      <c r="D316" s="1" t="s">
        <v>505</v>
      </c>
      <c r="E316" s="11" t="s">
        <v>149</v>
      </c>
      <c r="F316" s="11">
        <v>150.09</v>
      </c>
      <c r="G316" s="11">
        <v>150.09</v>
      </c>
      <c r="H316" s="11">
        <v>150.09</v>
      </c>
      <c r="I316" s="593"/>
      <c r="J316" s="593"/>
      <c r="K316" s="247"/>
      <c r="L316" s="220" t="s">
        <v>151</v>
      </c>
    </row>
    <row r="317" spans="1:13" hidden="1" x14ac:dyDescent="0.25">
      <c r="A317" s="92"/>
      <c r="B317" s="572"/>
      <c r="C317" s="1" t="s">
        <v>157</v>
      </c>
      <c r="D317" s="1" t="s">
        <v>529</v>
      </c>
      <c r="E317" s="11" t="s">
        <v>149</v>
      </c>
      <c r="F317" s="11">
        <v>197.18</v>
      </c>
      <c r="G317" s="11">
        <v>197.18</v>
      </c>
      <c r="H317" s="11">
        <v>197.18</v>
      </c>
      <c r="I317" s="594"/>
      <c r="J317" s="594"/>
      <c r="K317" s="247"/>
      <c r="L317" s="220" t="s">
        <v>151</v>
      </c>
    </row>
    <row r="318" spans="1:13" x14ac:dyDescent="0.25">
      <c r="A318" s="92"/>
      <c r="B318" s="571" t="s">
        <v>7</v>
      </c>
      <c r="C318" s="1" t="s">
        <v>152</v>
      </c>
      <c r="D318" s="1" t="s">
        <v>497</v>
      </c>
      <c r="E318" s="11" t="s">
        <v>212</v>
      </c>
      <c r="F318" s="11">
        <v>183.5</v>
      </c>
      <c r="G318" s="11">
        <v>183.5</v>
      </c>
      <c r="H318" s="11">
        <v>183.5</v>
      </c>
      <c r="I318" s="592">
        <f>(F318+F319+F320)/3</f>
        <v>273.39</v>
      </c>
      <c r="J318" s="592">
        <f>F318*1.2</f>
        <v>220.2</v>
      </c>
      <c r="K318" s="247"/>
      <c r="L318" s="11" t="s">
        <v>150</v>
      </c>
    </row>
    <row r="319" spans="1:13" hidden="1" x14ac:dyDescent="0.25">
      <c r="A319" s="92"/>
      <c r="B319" s="573"/>
      <c r="C319" s="1" t="s">
        <v>157</v>
      </c>
      <c r="D319" s="1" t="s">
        <v>505</v>
      </c>
      <c r="E319" s="11" t="s">
        <v>149</v>
      </c>
      <c r="F319" s="11">
        <v>289.39999999999998</v>
      </c>
      <c r="G319" s="11">
        <v>289.39999999999998</v>
      </c>
      <c r="H319" s="11">
        <v>289.39999999999998</v>
      </c>
      <c r="I319" s="593"/>
      <c r="J319" s="593"/>
      <c r="K319" s="247"/>
      <c r="L319" s="220" t="s">
        <v>151</v>
      </c>
    </row>
    <row r="320" spans="1:13" hidden="1" x14ac:dyDescent="0.25">
      <c r="A320" s="92"/>
      <c r="B320" s="572"/>
      <c r="C320" s="1" t="s">
        <v>157</v>
      </c>
      <c r="D320" s="1" t="s">
        <v>529</v>
      </c>
      <c r="E320" s="11" t="s">
        <v>149</v>
      </c>
      <c r="F320" s="11">
        <v>347.27</v>
      </c>
      <c r="G320" s="11">
        <v>347.27</v>
      </c>
      <c r="H320" s="11">
        <v>347.27</v>
      </c>
      <c r="I320" s="594"/>
      <c r="J320" s="594"/>
      <c r="K320" s="247"/>
      <c r="L320" s="220" t="s">
        <v>151</v>
      </c>
    </row>
    <row r="321" spans="1:12" x14ac:dyDescent="0.25">
      <c r="A321" s="90">
        <v>5</v>
      </c>
      <c r="B321" s="90" t="s">
        <v>111</v>
      </c>
      <c r="C321" s="58"/>
      <c r="D321" s="58"/>
      <c r="E321" s="218"/>
      <c r="F321" s="218"/>
      <c r="G321" s="218"/>
      <c r="H321" s="218"/>
      <c r="I321" s="249"/>
      <c r="J321" s="249"/>
      <c r="K321" s="246"/>
      <c r="L321" s="218"/>
    </row>
    <row r="322" spans="1:12" x14ac:dyDescent="0.25">
      <c r="A322" s="92"/>
      <c r="B322" s="571" t="s">
        <v>4</v>
      </c>
      <c r="C322" s="1" t="s">
        <v>157</v>
      </c>
      <c r="D322" s="1" t="s">
        <v>517</v>
      </c>
      <c r="E322" s="11" t="s">
        <v>149</v>
      </c>
      <c r="F322" s="11">
        <v>14.13</v>
      </c>
      <c r="G322" s="11">
        <v>14.13</v>
      </c>
      <c r="H322" s="11">
        <v>14.13</v>
      </c>
      <c r="I322" s="592">
        <f>(F322+F323)/2</f>
        <v>14.865</v>
      </c>
      <c r="J322" s="592">
        <f>F322*1.2</f>
        <v>16.956</v>
      </c>
      <c r="K322" s="247"/>
      <c r="L322" s="220" t="s">
        <v>150</v>
      </c>
    </row>
    <row r="323" spans="1:12" x14ac:dyDescent="0.25">
      <c r="A323" s="92"/>
      <c r="B323" s="572"/>
      <c r="C323" s="1" t="s">
        <v>157</v>
      </c>
      <c r="D323" s="1" t="s">
        <v>518</v>
      </c>
      <c r="E323" s="11" t="s">
        <v>149</v>
      </c>
      <c r="F323" s="11">
        <v>15.6</v>
      </c>
      <c r="G323" s="11">
        <v>15.6</v>
      </c>
      <c r="H323" s="11">
        <v>15.6</v>
      </c>
      <c r="I323" s="594"/>
      <c r="J323" s="594"/>
      <c r="K323" s="247"/>
      <c r="L323" s="220" t="s">
        <v>155</v>
      </c>
    </row>
    <row r="324" spans="1:12" x14ac:dyDescent="0.25">
      <c r="A324" s="92"/>
      <c r="B324" s="571" t="s">
        <v>5</v>
      </c>
      <c r="C324" s="1" t="s">
        <v>152</v>
      </c>
      <c r="D324" s="1" t="s">
        <v>207</v>
      </c>
      <c r="E324" s="11" t="s">
        <v>212</v>
      </c>
      <c r="F324" s="11">
        <v>35.450000000000003</v>
      </c>
      <c r="G324" s="11">
        <v>35.450000000000003</v>
      </c>
      <c r="H324" s="11">
        <v>35.450000000000003</v>
      </c>
      <c r="I324" s="592">
        <f>(F325+F326+F324+F327)/4</f>
        <v>45.292500000000004</v>
      </c>
      <c r="J324" s="592">
        <f>F324*1.2</f>
        <v>42.54</v>
      </c>
      <c r="K324" s="247"/>
      <c r="L324" s="11" t="s">
        <v>150</v>
      </c>
    </row>
    <row r="325" spans="1:12" x14ac:dyDescent="0.25">
      <c r="A325" s="92"/>
      <c r="B325" s="573"/>
      <c r="C325" s="1" t="s">
        <v>522</v>
      </c>
      <c r="D325" s="1" t="s">
        <v>352</v>
      </c>
      <c r="E325" s="11" t="s">
        <v>149</v>
      </c>
      <c r="F325" s="11">
        <v>35.56</v>
      </c>
      <c r="G325" s="11">
        <v>35.56</v>
      </c>
      <c r="H325" s="11">
        <v>35.56</v>
      </c>
      <c r="I325" s="593"/>
      <c r="J325" s="593"/>
      <c r="K325" s="247"/>
      <c r="L325" s="11" t="s">
        <v>155</v>
      </c>
    </row>
    <row r="326" spans="1:12" hidden="1" x14ac:dyDescent="0.25">
      <c r="A326" s="92"/>
      <c r="B326" s="573"/>
      <c r="C326" s="1" t="s">
        <v>157</v>
      </c>
      <c r="D326" s="1" t="s">
        <v>517</v>
      </c>
      <c r="E326" s="11" t="s">
        <v>149</v>
      </c>
      <c r="F326" s="11">
        <v>48.95</v>
      </c>
      <c r="G326" s="11">
        <v>48.95</v>
      </c>
      <c r="H326" s="11">
        <v>48.95</v>
      </c>
      <c r="I326" s="593"/>
      <c r="J326" s="593"/>
      <c r="K326" s="247"/>
      <c r="L326" s="220" t="s">
        <v>151</v>
      </c>
    </row>
    <row r="327" spans="1:12" hidden="1" x14ac:dyDescent="0.25">
      <c r="A327" s="92"/>
      <c r="B327" s="572"/>
      <c r="C327" s="1" t="s">
        <v>157</v>
      </c>
      <c r="D327" s="1" t="s">
        <v>518</v>
      </c>
      <c r="E327" s="11" t="s">
        <v>149</v>
      </c>
      <c r="F327" s="11">
        <v>61.21</v>
      </c>
      <c r="G327" s="11">
        <v>61.21</v>
      </c>
      <c r="H327" s="11">
        <v>61.21</v>
      </c>
      <c r="I327" s="594"/>
      <c r="J327" s="594"/>
      <c r="K327" s="247"/>
      <c r="L327" s="220" t="s">
        <v>151</v>
      </c>
    </row>
    <row r="328" spans="1:12" x14ac:dyDescent="0.25">
      <c r="A328" s="92"/>
      <c r="B328" s="571" t="s">
        <v>6</v>
      </c>
      <c r="C328" s="1" t="s">
        <v>522</v>
      </c>
      <c r="D328" s="1" t="s">
        <v>352</v>
      </c>
      <c r="E328" s="11" t="s">
        <v>149</v>
      </c>
      <c r="F328" s="11">
        <v>82.68</v>
      </c>
      <c r="G328" s="11">
        <v>82.68</v>
      </c>
      <c r="H328" s="11">
        <v>82.68</v>
      </c>
      <c r="I328" s="592" t="e">
        <f>(F328+#REF!+F330+F331)/4</f>
        <v>#REF!</v>
      </c>
      <c r="J328" s="592">
        <f>F328*1.2</f>
        <v>99.216000000000008</v>
      </c>
      <c r="K328" s="247"/>
      <c r="L328" s="220" t="s">
        <v>150</v>
      </c>
    </row>
    <row r="329" spans="1:12" x14ac:dyDescent="0.25">
      <c r="A329" s="92"/>
      <c r="B329" s="573"/>
      <c r="C329" s="1" t="s">
        <v>152</v>
      </c>
      <c r="D329" s="1" t="s">
        <v>207</v>
      </c>
      <c r="E329" s="11" t="s">
        <v>212</v>
      </c>
      <c r="F329" s="11">
        <v>86.25</v>
      </c>
      <c r="G329" s="11">
        <v>86.25</v>
      </c>
      <c r="H329" s="11">
        <v>86.25</v>
      </c>
      <c r="I329" s="593"/>
      <c r="J329" s="593"/>
      <c r="K329" s="247"/>
      <c r="L329" s="220" t="s">
        <v>155</v>
      </c>
    </row>
    <row r="330" spans="1:12" hidden="1" x14ac:dyDescent="0.25">
      <c r="A330" s="92"/>
      <c r="B330" s="573"/>
      <c r="C330" s="1" t="s">
        <v>157</v>
      </c>
      <c r="D330" s="1" t="s">
        <v>517</v>
      </c>
      <c r="E330" s="11" t="s">
        <v>149</v>
      </c>
      <c r="F330" s="11">
        <v>118.01</v>
      </c>
      <c r="G330" s="11">
        <v>118.01</v>
      </c>
      <c r="H330" s="11">
        <v>118.01</v>
      </c>
      <c r="I330" s="593"/>
      <c r="J330" s="593"/>
      <c r="K330" s="247"/>
      <c r="L330" s="220" t="s">
        <v>151</v>
      </c>
    </row>
    <row r="331" spans="1:12" hidden="1" x14ac:dyDescent="0.25">
      <c r="A331" s="92"/>
      <c r="B331" s="572"/>
      <c r="C331" s="1" t="s">
        <v>157</v>
      </c>
      <c r="D331" s="1" t="s">
        <v>518</v>
      </c>
      <c r="E331" s="11" t="s">
        <v>149</v>
      </c>
      <c r="F331" s="11">
        <v>151.07</v>
      </c>
      <c r="G331" s="11">
        <v>151.07</v>
      </c>
      <c r="H331" s="11">
        <v>151.07</v>
      </c>
      <c r="I331" s="594"/>
      <c r="J331" s="594"/>
      <c r="K331" s="247"/>
      <c r="L331" s="220" t="s">
        <v>151</v>
      </c>
    </row>
    <row r="332" spans="1:12" x14ac:dyDescent="0.25">
      <c r="A332" s="92"/>
      <c r="B332" s="571" t="s">
        <v>7</v>
      </c>
      <c r="C332" s="1" t="s">
        <v>152</v>
      </c>
      <c r="D332" s="1" t="s">
        <v>207</v>
      </c>
      <c r="E332" s="11" t="s">
        <v>212</v>
      </c>
      <c r="F332" s="11">
        <v>172.5</v>
      </c>
      <c r="G332" s="11">
        <v>172.5</v>
      </c>
      <c r="H332" s="11">
        <v>172.5</v>
      </c>
      <c r="I332" s="592">
        <f>(F332+F333+F334)/3</f>
        <v>230.64666666666668</v>
      </c>
      <c r="J332" s="592">
        <f>F332*1.2</f>
        <v>207</v>
      </c>
      <c r="K332" s="247"/>
      <c r="L332" s="220" t="s">
        <v>150</v>
      </c>
    </row>
    <row r="333" spans="1:12" hidden="1" x14ac:dyDescent="0.25">
      <c r="A333" s="92"/>
      <c r="B333" s="573"/>
      <c r="C333" s="1" t="s">
        <v>157</v>
      </c>
      <c r="D333" s="1" t="s">
        <v>517</v>
      </c>
      <c r="E333" s="11" t="s">
        <v>149</v>
      </c>
      <c r="F333" s="11">
        <v>226.12</v>
      </c>
      <c r="G333" s="11">
        <v>226.12</v>
      </c>
      <c r="H333" s="11">
        <v>226.12</v>
      </c>
      <c r="I333" s="593"/>
      <c r="J333" s="593"/>
      <c r="K333" s="247"/>
      <c r="L333" s="220" t="s">
        <v>151</v>
      </c>
    </row>
    <row r="334" spans="1:12" hidden="1" x14ac:dyDescent="0.25">
      <c r="A334" s="92"/>
      <c r="B334" s="572"/>
      <c r="C334" s="1" t="s">
        <v>157</v>
      </c>
      <c r="D334" s="1" t="s">
        <v>518</v>
      </c>
      <c r="E334" s="11" t="s">
        <v>149</v>
      </c>
      <c r="F334" s="11">
        <v>293.32</v>
      </c>
      <c r="G334" s="11">
        <v>293.32</v>
      </c>
      <c r="H334" s="11">
        <v>293.32</v>
      </c>
      <c r="I334" s="594"/>
      <c r="J334" s="594"/>
      <c r="K334" s="247"/>
      <c r="L334" s="220" t="s">
        <v>151</v>
      </c>
    </row>
    <row r="335" spans="1:12" x14ac:dyDescent="0.25">
      <c r="A335" s="90">
        <v>6</v>
      </c>
      <c r="B335" s="90" t="s">
        <v>104</v>
      </c>
      <c r="C335" s="58"/>
      <c r="D335" s="58"/>
      <c r="E335" s="218"/>
      <c r="F335" s="218"/>
      <c r="G335" s="218"/>
      <c r="H335" s="218"/>
      <c r="I335" s="249"/>
      <c r="J335" s="249"/>
      <c r="K335" s="246"/>
      <c r="L335" s="218"/>
    </row>
    <row r="336" spans="1:12" x14ac:dyDescent="0.25">
      <c r="A336" s="92"/>
      <c r="B336" s="571" t="s">
        <v>4</v>
      </c>
      <c r="C336" s="1" t="s">
        <v>157</v>
      </c>
      <c r="D336" s="1" t="s">
        <v>520</v>
      </c>
      <c r="E336" s="11" t="s">
        <v>149</v>
      </c>
      <c r="F336" s="11">
        <v>16.28</v>
      </c>
      <c r="G336" s="11">
        <v>16.28</v>
      </c>
      <c r="H336" s="11">
        <v>16.28</v>
      </c>
      <c r="I336" s="592">
        <f>(F336+F337)/2</f>
        <v>17.850000000000001</v>
      </c>
      <c r="J336" s="592">
        <f>F336*1.2</f>
        <v>19.536000000000001</v>
      </c>
      <c r="K336" s="247"/>
      <c r="L336" s="11" t="s">
        <v>150</v>
      </c>
    </row>
    <row r="337" spans="1:12" x14ac:dyDescent="0.25">
      <c r="A337" s="92"/>
      <c r="B337" s="572"/>
      <c r="C337" s="1" t="s">
        <v>157</v>
      </c>
      <c r="D337" s="1" t="s">
        <v>495</v>
      </c>
      <c r="E337" s="11" t="s">
        <v>149</v>
      </c>
      <c r="F337" s="11">
        <v>19.420000000000002</v>
      </c>
      <c r="G337" s="11">
        <v>19.420000000000002</v>
      </c>
      <c r="H337" s="11">
        <v>19.420000000000002</v>
      </c>
      <c r="I337" s="594"/>
      <c r="J337" s="594"/>
      <c r="K337" s="247"/>
      <c r="L337" s="11" t="s">
        <v>155</v>
      </c>
    </row>
    <row r="338" spans="1:12" x14ac:dyDescent="0.25">
      <c r="A338" s="92"/>
      <c r="B338" s="571" t="s">
        <v>5</v>
      </c>
      <c r="C338" s="1" t="s">
        <v>522</v>
      </c>
      <c r="D338" s="1" t="s">
        <v>496</v>
      </c>
      <c r="E338" s="11" t="s">
        <v>149</v>
      </c>
      <c r="F338" s="11">
        <v>36.090000000000003</v>
      </c>
      <c r="G338" s="11">
        <v>36.090000000000003</v>
      </c>
      <c r="H338" s="11">
        <v>36.090000000000003</v>
      </c>
      <c r="I338" s="592">
        <f>(F338+F339+F340+F341)/4</f>
        <v>51.607500000000002</v>
      </c>
      <c r="J338" s="592">
        <f>F338*1.2</f>
        <v>43.308</v>
      </c>
      <c r="K338" s="247"/>
      <c r="L338" s="220" t="s">
        <v>150</v>
      </c>
    </row>
    <row r="339" spans="1:12" x14ac:dyDescent="0.25">
      <c r="A339" s="92"/>
      <c r="B339" s="573"/>
      <c r="C339" s="1" t="s">
        <v>152</v>
      </c>
      <c r="D339" s="1" t="s">
        <v>497</v>
      </c>
      <c r="E339" s="11" t="s">
        <v>212</v>
      </c>
      <c r="F339" s="11">
        <v>38.200000000000003</v>
      </c>
      <c r="G339" s="11">
        <v>38.200000000000003</v>
      </c>
      <c r="H339" s="11">
        <v>38.200000000000003</v>
      </c>
      <c r="I339" s="593"/>
      <c r="J339" s="593"/>
      <c r="K339" s="247"/>
      <c r="L339" s="220" t="s">
        <v>155</v>
      </c>
    </row>
    <row r="340" spans="1:12" hidden="1" x14ac:dyDescent="0.25">
      <c r="A340" s="92"/>
      <c r="B340" s="573"/>
      <c r="C340" s="1" t="s">
        <v>157</v>
      </c>
      <c r="D340" s="1" t="s">
        <v>520</v>
      </c>
      <c r="E340" s="11" t="s">
        <v>149</v>
      </c>
      <c r="F340" s="11">
        <v>56.11</v>
      </c>
      <c r="G340" s="11">
        <v>56.11</v>
      </c>
      <c r="H340" s="11">
        <v>56.11</v>
      </c>
      <c r="I340" s="593"/>
      <c r="J340" s="593"/>
      <c r="K340" s="247"/>
      <c r="L340" s="220" t="s">
        <v>151</v>
      </c>
    </row>
    <row r="341" spans="1:12" hidden="1" x14ac:dyDescent="0.25">
      <c r="A341" s="92"/>
      <c r="B341" s="572"/>
      <c r="C341" s="1" t="s">
        <v>157</v>
      </c>
      <c r="D341" s="1" t="s">
        <v>495</v>
      </c>
      <c r="E341" s="11" t="s">
        <v>149</v>
      </c>
      <c r="F341" s="11">
        <v>76.03</v>
      </c>
      <c r="G341" s="11">
        <v>76.03</v>
      </c>
      <c r="H341" s="11">
        <v>76.03</v>
      </c>
      <c r="I341" s="594"/>
      <c r="J341" s="594"/>
      <c r="K341" s="247"/>
      <c r="L341" s="220" t="s">
        <v>151</v>
      </c>
    </row>
    <row r="342" spans="1:12" x14ac:dyDescent="0.25">
      <c r="A342" s="92"/>
      <c r="B342" s="571" t="s">
        <v>6</v>
      </c>
      <c r="C342" s="1" t="s">
        <v>522</v>
      </c>
      <c r="D342" s="1" t="s">
        <v>496</v>
      </c>
      <c r="E342" s="11" t="s">
        <v>149</v>
      </c>
      <c r="F342" s="11">
        <v>83.9</v>
      </c>
      <c r="G342" s="11">
        <v>83.9</v>
      </c>
      <c r="H342" s="11">
        <v>83.9</v>
      </c>
      <c r="I342" s="592">
        <f>(F342+F343+F344+F345)/4</f>
        <v>121.6575</v>
      </c>
      <c r="J342" s="592">
        <f>F342*1.2</f>
        <v>100.68</v>
      </c>
      <c r="K342" s="247"/>
      <c r="L342" s="220" t="s">
        <v>150</v>
      </c>
    </row>
    <row r="343" spans="1:12" x14ac:dyDescent="0.25">
      <c r="A343" s="92"/>
      <c r="B343" s="573"/>
      <c r="C343" s="1" t="s">
        <v>152</v>
      </c>
      <c r="D343" s="1" t="s">
        <v>497</v>
      </c>
      <c r="E343" s="11" t="s">
        <v>212</v>
      </c>
      <c r="F343" s="11">
        <v>91.75</v>
      </c>
      <c r="G343" s="11">
        <v>91.75</v>
      </c>
      <c r="H343" s="11">
        <v>91.75</v>
      </c>
      <c r="I343" s="593"/>
      <c r="J343" s="593"/>
      <c r="K343" s="247"/>
      <c r="L343" s="220" t="s">
        <v>155</v>
      </c>
    </row>
    <row r="344" spans="1:12" hidden="1" x14ac:dyDescent="0.25">
      <c r="A344" s="92"/>
      <c r="B344" s="573"/>
      <c r="C344" s="1" t="s">
        <v>157</v>
      </c>
      <c r="D344" s="1" t="s">
        <v>520</v>
      </c>
      <c r="E344" s="11" t="s">
        <v>149</v>
      </c>
      <c r="F344" s="11">
        <v>132.44</v>
      </c>
      <c r="G344" s="11">
        <v>132.44</v>
      </c>
      <c r="H344" s="11">
        <v>132.44</v>
      </c>
      <c r="I344" s="593"/>
      <c r="J344" s="593"/>
      <c r="K344" s="247"/>
      <c r="L344" s="220" t="s">
        <v>151</v>
      </c>
    </row>
    <row r="345" spans="1:12" hidden="1" x14ac:dyDescent="0.25">
      <c r="A345" s="92"/>
      <c r="B345" s="572"/>
      <c r="C345" s="1" t="s">
        <v>157</v>
      </c>
      <c r="D345" s="1" t="s">
        <v>495</v>
      </c>
      <c r="E345" s="11" t="s">
        <v>149</v>
      </c>
      <c r="F345" s="11">
        <v>178.54</v>
      </c>
      <c r="G345" s="11">
        <v>178.54</v>
      </c>
      <c r="H345" s="11">
        <v>178.54</v>
      </c>
      <c r="I345" s="594"/>
      <c r="J345" s="594"/>
      <c r="K345" s="247"/>
      <c r="L345" s="220" t="s">
        <v>151</v>
      </c>
    </row>
    <row r="346" spans="1:12" x14ac:dyDescent="0.25">
      <c r="A346" s="92"/>
      <c r="B346" s="571" t="s">
        <v>7</v>
      </c>
      <c r="C346" s="1" t="s">
        <v>152</v>
      </c>
      <c r="D346" s="1" t="s">
        <v>497</v>
      </c>
      <c r="E346" s="11" t="s">
        <v>212</v>
      </c>
      <c r="F346" s="11">
        <v>183.5</v>
      </c>
      <c r="G346" s="11">
        <v>183.5</v>
      </c>
      <c r="H346" s="11">
        <v>183.5</v>
      </c>
      <c r="I346" s="592">
        <f>(F346+F347+F348)/3</f>
        <v>250.5</v>
      </c>
      <c r="J346" s="592">
        <f>F346*1.2</f>
        <v>220.2</v>
      </c>
      <c r="K346" s="247"/>
      <c r="L346" s="11" t="s">
        <v>150</v>
      </c>
    </row>
    <row r="347" spans="1:12" hidden="1" x14ac:dyDescent="0.25">
      <c r="A347" s="92"/>
      <c r="B347" s="573"/>
      <c r="C347" s="1" t="s">
        <v>157</v>
      </c>
      <c r="D347" s="1" t="s">
        <v>520</v>
      </c>
      <c r="E347" s="11" t="s">
        <v>149</v>
      </c>
      <c r="F347" s="11">
        <v>255.06</v>
      </c>
      <c r="G347" s="11">
        <v>255.06</v>
      </c>
      <c r="H347" s="11">
        <v>255.06</v>
      </c>
      <c r="I347" s="593"/>
      <c r="J347" s="593"/>
      <c r="K347" s="247"/>
      <c r="L347" s="220" t="s">
        <v>151</v>
      </c>
    </row>
    <row r="348" spans="1:12" hidden="1" x14ac:dyDescent="0.25">
      <c r="A348" s="92"/>
      <c r="B348" s="572"/>
      <c r="C348" s="1" t="s">
        <v>157</v>
      </c>
      <c r="D348" s="1" t="s">
        <v>495</v>
      </c>
      <c r="E348" s="11" t="s">
        <v>149</v>
      </c>
      <c r="F348" s="11">
        <v>312.94</v>
      </c>
      <c r="G348" s="11">
        <v>312.94</v>
      </c>
      <c r="H348" s="11">
        <v>312.94</v>
      </c>
      <c r="I348" s="594"/>
      <c r="J348" s="594"/>
      <c r="K348" s="247"/>
      <c r="L348" s="220" t="s">
        <v>151</v>
      </c>
    </row>
    <row r="349" spans="1:12" x14ac:dyDescent="0.25">
      <c r="A349" s="92"/>
      <c r="B349" s="92"/>
      <c r="C349" s="1"/>
      <c r="D349" s="1"/>
      <c r="E349" s="11"/>
      <c r="F349" s="11"/>
      <c r="G349" s="11"/>
      <c r="H349" s="11"/>
      <c r="I349" s="250"/>
      <c r="J349" s="250"/>
      <c r="K349" s="247"/>
      <c r="L349" s="11"/>
    </row>
    <row r="350" spans="1:12" s="10" customFormat="1" ht="57" x14ac:dyDescent="0.25">
      <c r="A350" s="179"/>
      <c r="B350" s="215" t="s">
        <v>530</v>
      </c>
      <c r="C350" s="228" t="s">
        <v>146</v>
      </c>
      <c r="D350" s="121" t="s">
        <v>310</v>
      </c>
      <c r="E350" s="258" t="s">
        <v>2</v>
      </c>
      <c r="F350" s="127" t="s">
        <v>3</v>
      </c>
      <c r="G350" s="127" t="s">
        <v>141</v>
      </c>
      <c r="H350" s="127" t="s">
        <v>142</v>
      </c>
      <c r="I350" s="256" t="s">
        <v>138</v>
      </c>
      <c r="J350" s="257" t="s">
        <v>583</v>
      </c>
      <c r="K350" s="244" t="s">
        <v>139</v>
      </c>
      <c r="L350" s="117" t="s">
        <v>143</v>
      </c>
    </row>
    <row r="351" spans="1:12" x14ac:dyDescent="0.25">
      <c r="A351" s="90">
        <v>1</v>
      </c>
      <c r="B351" s="90" t="s">
        <v>99</v>
      </c>
      <c r="C351" s="58"/>
      <c r="D351" s="58"/>
      <c r="E351" s="218"/>
      <c r="F351" s="218"/>
      <c r="G351" s="218"/>
      <c r="H351" s="218"/>
      <c r="I351" s="249"/>
      <c r="J351" s="249"/>
      <c r="K351" s="246"/>
      <c r="L351" s="218"/>
    </row>
    <row r="352" spans="1:12" x14ac:dyDescent="0.25">
      <c r="A352" s="92"/>
      <c r="B352" s="571" t="s">
        <v>4</v>
      </c>
      <c r="C352" s="1" t="s">
        <v>157</v>
      </c>
      <c r="D352" s="1" t="s">
        <v>531</v>
      </c>
      <c r="E352" s="11" t="s">
        <v>149</v>
      </c>
      <c r="F352" s="11">
        <v>19.82</v>
      </c>
      <c r="G352" s="11">
        <v>19.82</v>
      </c>
      <c r="H352" s="11">
        <v>19.82</v>
      </c>
      <c r="I352" s="592">
        <f>(F352+F353)/2</f>
        <v>20.75</v>
      </c>
      <c r="J352" s="592">
        <f>F352*1.2</f>
        <v>23.783999999999999</v>
      </c>
      <c r="K352" s="247"/>
      <c r="L352" s="11" t="s">
        <v>150</v>
      </c>
    </row>
    <row r="353" spans="1:12" x14ac:dyDescent="0.25">
      <c r="A353" s="92"/>
      <c r="B353" s="572"/>
      <c r="C353" s="1" t="s">
        <v>157</v>
      </c>
      <c r="D353" s="1" t="s">
        <v>532</v>
      </c>
      <c r="E353" s="11" t="s">
        <v>149</v>
      </c>
      <c r="F353" s="11">
        <v>21.68</v>
      </c>
      <c r="G353" s="11">
        <v>21.68</v>
      </c>
      <c r="H353" s="11">
        <v>21.68</v>
      </c>
      <c r="I353" s="594"/>
      <c r="J353" s="594"/>
      <c r="K353" s="247"/>
      <c r="L353" s="11" t="s">
        <v>155</v>
      </c>
    </row>
    <row r="354" spans="1:12" x14ac:dyDescent="0.25">
      <c r="A354" s="92"/>
      <c r="B354" s="571" t="s">
        <v>5</v>
      </c>
      <c r="C354" s="1" t="s">
        <v>152</v>
      </c>
      <c r="D354" s="1" t="s">
        <v>207</v>
      </c>
      <c r="E354" s="11" t="s">
        <v>212</v>
      </c>
      <c r="F354" s="11">
        <v>36.799999999999997</v>
      </c>
      <c r="G354" s="11">
        <v>36.799999999999997</v>
      </c>
      <c r="H354" s="11">
        <v>36.799999999999997</v>
      </c>
      <c r="I354" s="592">
        <f>(F354+F355+F356+F357)/4</f>
        <v>60.685000000000002</v>
      </c>
      <c r="J354" s="592">
        <f>F354*1.2</f>
        <v>44.16</v>
      </c>
      <c r="K354" s="247"/>
      <c r="L354" s="11" t="s">
        <v>150</v>
      </c>
    </row>
    <row r="355" spans="1:12" hidden="1" x14ac:dyDescent="0.25">
      <c r="A355" s="92"/>
      <c r="B355" s="573"/>
      <c r="C355" s="1" t="s">
        <v>522</v>
      </c>
      <c r="D355" s="1" t="s">
        <v>533</v>
      </c>
      <c r="E355" s="11" t="s">
        <v>149</v>
      </c>
      <c r="F355" s="11">
        <v>49.08</v>
      </c>
      <c r="G355" s="11">
        <v>49.08</v>
      </c>
      <c r="H355" s="11">
        <v>49.08</v>
      </c>
      <c r="I355" s="593"/>
      <c r="J355" s="593"/>
      <c r="K355" s="247"/>
      <c r="L355" s="220" t="s">
        <v>151</v>
      </c>
    </row>
    <row r="356" spans="1:12" hidden="1" x14ac:dyDescent="0.25">
      <c r="A356" s="92"/>
      <c r="B356" s="573"/>
      <c r="C356" s="1" t="s">
        <v>157</v>
      </c>
      <c r="D356" s="1" t="s">
        <v>531</v>
      </c>
      <c r="E356" s="11" t="s">
        <v>149</v>
      </c>
      <c r="F356" s="11">
        <v>71.81</v>
      </c>
      <c r="G356" s="11">
        <v>71.81</v>
      </c>
      <c r="H356" s="11">
        <v>71.81</v>
      </c>
      <c r="I356" s="593"/>
      <c r="J356" s="593"/>
      <c r="K356" s="247"/>
      <c r="L356" s="220" t="s">
        <v>151</v>
      </c>
    </row>
    <row r="357" spans="1:12" hidden="1" x14ac:dyDescent="0.25">
      <c r="A357" s="92"/>
      <c r="B357" s="572"/>
      <c r="C357" s="1" t="s">
        <v>157</v>
      </c>
      <c r="D357" s="1" t="s">
        <v>532</v>
      </c>
      <c r="E357" s="11" t="s">
        <v>149</v>
      </c>
      <c r="F357" s="11">
        <v>85.05</v>
      </c>
      <c r="G357" s="11">
        <v>85.05</v>
      </c>
      <c r="H357" s="11">
        <v>85.05</v>
      </c>
      <c r="I357" s="594"/>
      <c r="J357" s="594"/>
      <c r="K357" s="247"/>
      <c r="L357" s="220" t="s">
        <v>151</v>
      </c>
    </row>
    <row r="358" spans="1:12" x14ac:dyDescent="0.25">
      <c r="A358" s="92"/>
      <c r="B358" s="571" t="s">
        <v>6</v>
      </c>
      <c r="C358" s="1" t="s">
        <v>152</v>
      </c>
      <c r="D358" s="1" t="s">
        <v>207</v>
      </c>
      <c r="E358" s="11" t="s">
        <v>212</v>
      </c>
      <c r="F358" s="11">
        <v>89.7</v>
      </c>
      <c r="G358" s="11">
        <v>89.7</v>
      </c>
      <c r="H358" s="11">
        <v>89.7</v>
      </c>
      <c r="I358" s="592">
        <f>(F358+F359+F360+F361)/4</f>
        <v>143.88750000000002</v>
      </c>
      <c r="J358" s="592">
        <f>F358*1.2</f>
        <v>107.64</v>
      </c>
      <c r="K358" s="247"/>
      <c r="L358" s="11" t="s">
        <v>150</v>
      </c>
    </row>
    <row r="359" spans="1:12" hidden="1" x14ac:dyDescent="0.25">
      <c r="A359" s="92"/>
      <c r="B359" s="573"/>
      <c r="C359" s="1" t="s">
        <v>522</v>
      </c>
      <c r="D359" s="1" t="s">
        <v>533</v>
      </c>
      <c r="E359" s="11" t="s">
        <v>149</v>
      </c>
      <c r="F359" s="11">
        <v>116.79</v>
      </c>
      <c r="G359" s="11">
        <v>116.79</v>
      </c>
      <c r="H359" s="11">
        <v>116.79</v>
      </c>
      <c r="I359" s="593"/>
      <c r="J359" s="593"/>
      <c r="K359" s="247"/>
      <c r="L359" s="220" t="s">
        <v>151</v>
      </c>
    </row>
    <row r="360" spans="1:12" hidden="1" x14ac:dyDescent="0.25">
      <c r="A360" s="92"/>
      <c r="B360" s="573"/>
      <c r="C360" s="1" t="s">
        <v>157</v>
      </c>
      <c r="D360" s="1" t="s">
        <v>531</v>
      </c>
      <c r="E360" s="11" t="s">
        <v>149</v>
      </c>
      <c r="F360" s="11">
        <v>166.97</v>
      </c>
      <c r="G360" s="11">
        <v>166.97</v>
      </c>
      <c r="H360" s="11">
        <v>166.97</v>
      </c>
      <c r="I360" s="593"/>
      <c r="J360" s="593"/>
      <c r="K360" s="247"/>
      <c r="L360" s="220" t="s">
        <v>151</v>
      </c>
    </row>
    <row r="361" spans="1:12" hidden="1" x14ac:dyDescent="0.25">
      <c r="A361" s="92"/>
      <c r="B361" s="572"/>
      <c r="C361" s="1" t="s">
        <v>157</v>
      </c>
      <c r="D361" s="1" t="s">
        <v>532</v>
      </c>
      <c r="E361" s="11" t="s">
        <v>149</v>
      </c>
      <c r="F361" s="11">
        <v>202.09</v>
      </c>
      <c r="G361" s="11">
        <v>202.09</v>
      </c>
      <c r="H361" s="11">
        <v>202.09</v>
      </c>
      <c r="I361" s="594"/>
      <c r="J361" s="594"/>
      <c r="K361" s="247"/>
      <c r="L361" s="220" t="s">
        <v>151</v>
      </c>
    </row>
    <row r="362" spans="1:12" x14ac:dyDescent="0.25">
      <c r="A362" s="92"/>
      <c r="B362" s="571" t="s">
        <v>7</v>
      </c>
      <c r="C362" s="1" t="s">
        <v>152</v>
      </c>
      <c r="D362" s="1" t="s">
        <v>207</v>
      </c>
      <c r="E362" s="11" t="s">
        <v>212</v>
      </c>
      <c r="F362" s="11">
        <v>179.4</v>
      </c>
      <c r="G362" s="11">
        <v>179.4</v>
      </c>
      <c r="H362" s="11">
        <v>179.4</v>
      </c>
      <c r="I362" s="592">
        <f>(F362+F363)/2</f>
        <v>249.60500000000002</v>
      </c>
      <c r="J362" s="592">
        <f>F362*1.2</f>
        <v>215.28</v>
      </c>
      <c r="K362" s="247"/>
      <c r="L362" s="11" t="s">
        <v>150</v>
      </c>
    </row>
    <row r="363" spans="1:12" hidden="1" x14ac:dyDescent="0.25">
      <c r="A363" s="92"/>
      <c r="B363" s="573"/>
      <c r="C363" s="1" t="s">
        <v>157</v>
      </c>
      <c r="D363" s="1" t="s">
        <v>531</v>
      </c>
      <c r="E363" s="11" t="s">
        <v>149</v>
      </c>
      <c r="F363" s="11">
        <v>319.81</v>
      </c>
      <c r="G363" s="11">
        <v>319.81</v>
      </c>
      <c r="H363" s="11">
        <v>319.81</v>
      </c>
      <c r="I363" s="594"/>
      <c r="J363" s="594"/>
      <c r="K363" s="247"/>
      <c r="L363" s="220" t="s">
        <v>151</v>
      </c>
    </row>
    <row r="364" spans="1:12" x14ac:dyDescent="0.25">
      <c r="A364" s="90">
        <v>2</v>
      </c>
      <c r="B364" s="90" t="s">
        <v>100</v>
      </c>
      <c r="C364" s="58"/>
      <c r="D364" s="58"/>
      <c r="E364" s="218"/>
      <c r="F364" s="218"/>
      <c r="G364" s="218"/>
      <c r="H364" s="218"/>
      <c r="I364" s="249"/>
      <c r="J364" s="249"/>
      <c r="K364" s="246"/>
      <c r="L364" s="218"/>
    </row>
    <row r="365" spans="1:12" x14ac:dyDescent="0.25">
      <c r="A365" s="92"/>
      <c r="B365" s="571" t="s">
        <v>4</v>
      </c>
      <c r="C365" s="1" t="s">
        <v>157</v>
      </c>
      <c r="D365" s="1" t="s">
        <v>534</v>
      </c>
      <c r="E365" s="11" t="s">
        <v>149</v>
      </c>
      <c r="F365" s="11">
        <v>17.46</v>
      </c>
      <c r="G365" s="11">
        <v>17.46</v>
      </c>
      <c r="H365" s="11">
        <v>17.46</v>
      </c>
      <c r="I365" s="592">
        <f>(F365+F366)/2</f>
        <v>18.835000000000001</v>
      </c>
      <c r="J365" s="592">
        <f>F365*1.2</f>
        <v>20.952000000000002</v>
      </c>
      <c r="K365" s="247"/>
      <c r="L365" s="220" t="s">
        <v>150</v>
      </c>
    </row>
    <row r="366" spans="1:12" x14ac:dyDescent="0.25">
      <c r="A366" s="92"/>
      <c r="B366" s="572"/>
      <c r="C366" s="1" t="s">
        <v>157</v>
      </c>
      <c r="D366" s="1" t="s">
        <v>535</v>
      </c>
      <c r="E366" s="11" t="s">
        <v>149</v>
      </c>
      <c r="F366" s="11">
        <v>20.21</v>
      </c>
      <c r="G366" s="11">
        <v>20.21</v>
      </c>
      <c r="H366" s="11">
        <v>20.21</v>
      </c>
      <c r="I366" s="594"/>
      <c r="J366" s="594"/>
      <c r="K366" s="247"/>
      <c r="L366" s="220" t="s">
        <v>155</v>
      </c>
    </row>
    <row r="367" spans="1:12" x14ac:dyDescent="0.25">
      <c r="A367" s="92"/>
      <c r="B367" s="571" t="s">
        <v>5</v>
      </c>
      <c r="C367" s="1" t="s">
        <v>152</v>
      </c>
      <c r="D367" s="1" t="s">
        <v>207</v>
      </c>
      <c r="E367" s="11" t="s">
        <v>212</v>
      </c>
      <c r="F367" s="11">
        <v>36.799999999999997</v>
      </c>
      <c r="G367" s="11">
        <v>36.799999999999997</v>
      </c>
      <c r="H367" s="11">
        <v>36.799999999999997</v>
      </c>
      <c r="I367" s="592">
        <f>(F367+F368+F369+F370)/4</f>
        <v>57.082500000000003</v>
      </c>
      <c r="J367" s="592">
        <f>F367*1.2</f>
        <v>44.16</v>
      </c>
      <c r="K367" s="247"/>
      <c r="L367" s="220" t="s">
        <v>150</v>
      </c>
    </row>
    <row r="368" spans="1:12" hidden="1" x14ac:dyDescent="0.25">
      <c r="A368" s="92"/>
      <c r="B368" s="573"/>
      <c r="C368" s="1" t="s">
        <v>522</v>
      </c>
      <c r="D368" s="1" t="s">
        <v>533</v>
      </c>
      <c r="E368" s="11" t="s">
        <v>149</v>
      </c>
      <c r="F368" s="11">
        <v>49.08</v>
      </c>
      <c r="G368" s="11">
        <v>49.08</v>
      </c>
      <c r="H368" s="11">
        <v>49.08</v>
      </c>
      <c r="I368" s="593"/>
      <c r="J368" s="593"/>
      <c r="K368" s="247"/>
      <c r="L368" s="220" t="s">
        <v>151</v>
      </c>
    </row>
    <row r="369" spans="1:12" hidden="1" x14ac:dyDescent="0.25">
      <c r="A369" s="92"/>
      <c r="B369" s="573"/>
      <c r="C369" s="1" t="s">
        <v>157</v>
      </c>
      <c r="D369" s="1" t="s">
        <v>534</v>
      </c>
      <c r="E369" s="11" t="s">
        <v>149</v>
      </c>
      <c r="F369" s="11">
        <v>63.77</v>
      </c>
      <c r="G369" s="11">
        <v>63.77</v>
      </c>
      <c r="H369" s="11">
        <v>63.77</v>
      </c>
      <c r="I369" s="593"/>
      <c r="J369" s="593"/>
      <c r="K369" s="247"/>
      <c r="L369" s="220" t="s">
        <v>151</v>
      </c>
    </row>
    <row r="370" spans="1:12" hidden="1" x14ac:dyDescent="0.25">
      <c r="A370" s="92"/>
      <c r="B370" s="572"/>
      <c r="C370" s="1" t="s">
        <v>157</v>
      </c>
      <c r="D370" s="1" t="s">
        <v>535</v>
      </c>
      <c r="E370" s="11" t="s">
        <v>149</v>
      </c>
      <c r="F370" s="11">
        <v>78.680000000000007</v>
      </c>
      <c r="G370" s="11">
        <v>78.680000000000007</v>
      </c>
      <c r="H370" s="11">
        <v>78.680000000000007</v>
      </c>
      <c r="I370" s="594"/>
      <c r="J370" s="594"/>
      <c r="K370" s="247"/>
      <c r="L370" s="220" t="s">
        <v>151</v>
      </c>
    </row>
    <row r="371" spans="1:12" x14ac:dyDescent="0.25">
      <c r="A371" s="92"/>
      <c r="B371" s="571" t="s">
        <v>6</v>
      </c>
      <c r="C371" s="1" t="s">
        <v>152</v>
      </c>
      <c r="D371" s="1" t="s">
        <v>207</v>
      </c>
      <c r="E371" s="11" t="s">
        <v>212</v>
      </c>
      <c r="F371" s="11">
        <v>89.7</v>
      </c>
      <c r="G371" s="11">
        <v>89.7</v>
      </c>
      <c r="H371" s="11">
        <v>89.7</v>
      </c>
      <c r="I371" s="592">
        <f>(F371+F372+F373+F374)/4</f>
        <v>137.0925</v>
      </c>
      <c r="J371" s="592">
        <f>F371*1.2</f>
        <v>107.64</v>
      </c>
      <c r="K371" s="247"/>
      <c r="L371" s="220" t="s">
        <v>150</v>
      </c>
    </row>
    <row r="372" spans="1:12" hidden="1" x14ac:dyDescent="0.25">
      <c r="A372" s="92"/>
      <c r="B372" s="573"/>
      <c r="C372" s="1" t="s">
        <v>522</v>
      </c>
      <c r="D372" s="1" t="s">
        <v>533</v>
      </c>
      <c r="E372" s="11" t="s">
        <v>149</v>
      </c>
      <c r="F372" s="11">
        <v>116.79</v>
      </c>
      <c r="G372" s="11">
        <v>116.79</v>
      </c>
      <c r="H372" s="11">
        <v>116.79</v>
      </c>
      <c r="I372" s="593"/>
      <c r="J372" s="593"/>
      <c r="K372" s="247"/>
      <c r="L372" s="220" t="s">
        <v>151</v>
      </c>
    </row>
    <row r="373" spans="1:12" hidden="1" x14ac:dyDescent="0.25">
      <c r="A373" s="92"/>
      <c r="B373" s="573"/>
      <c r="C373" s="1" t="s">
        <v>157</v>
      </c>
      <c r="D373" s="1" t="s">
        <v>534</v>
      </c>
      <c r="E373" s="11" t="s">
        <v>149</v>
      </c>
      <c r="F373" s="11">
        <v>148.62</v>
      </c>
      <c r="G373" s="11">
        <v>148.62</v>
      </c>
      <c r="H373" s="11">
        <v>148.62</v>
      </c>
      <c r="I373" s="593"/>
      <c r="J373" s="593"/>
      <c r="K373" s="247"/>
      <c r="L373" s="220" t="s">
        <v>151</v>
      </c>
    </row>
    <row r="374" spans="1:12" hidden="1" x14ac:dyDescent="0.25">
      <c r="A374" s="92"/>
      <c r="B374" s="572"/>
      <c r="C374" s="1" t="s">
        <v>157</v>
      </c>
      <c r="D374" s="1" t="s">
        <v>535</v>
      </c>
      <c r="E374" s="11" t="s">
        <v>149</v>
      </c>
      <c r="F374" s="11">
        <v>193.26</v>
      </c>
      <c r="G374" s="11">
        <v>193.26</v>
      </c>
      <c r="H374" s="11">
        <v>193.26</v>
      </c>
      <c r="I374" s="594"/>
      <c r="J374" s="594"/>
      <c r="K374" s="247"/>
      <c r="L374" s="220" t="s">
        <v>151</v>
      </c>
    </row>
    <row r="375" spans="1:12" x14ac:dyDescent="0.25">
      <c r="A375" s="92"/>
      <c r="B375" s="571" t="s">
        <v>7</v>
      </c>
      <c r="C375" s="1" t="s">
        <v>152</v>
      </c>
      <c r="D375" s="1" t="s">
        <v>207</v>
      </c>
      <c r="E375" s="11" t="s">
        <v>212</v>
      </c>
      <c r="F375" s="11">
        <v>179.4</v>
      </c>
      <c r="G375" s="11">
        <v>179.4</v>
      </c>
      <c r="H375" s="11">
        <v>179.4</v>
      </c>
      <c r="I375" s="592">
        <f>(F375+F376)/2</f>
        <v>229.98500000000001</v>
      </c>
      <c r="J375" s="592">
        <f>F375*1.2</f>
        <v>215.28</v>
      </c>
      <c r="K375" s="247"/>
      <c r="L375" s="220" t="s">
        <v>150</v>
      </c>
    </row>
    <row r="376" spans="1:12" hidden="1" x14ac:dyDescent="0.25">
      <c r="A376" s="92"/>
      <c r="B376" s="573"/>
      <c r="C376" s="1" t="s">
        <v>157</v>
      </c>
      <c r="D376" s="1" t="s">
        <v>534</v>
      </c>
      <c r="E376" s="11" t="s">
        <v>149</v>
      </c>
      <c r="F376" s="11">
        <v>280.57</v>
      </c>
      <c r="G376" s="11">
        <v>280.57</v>
      </c>
      <c r="H376" s="11">
        <v>280.57</v>
      </c>
      <c r="I376" s="594"/>
      <c r="J376" s="594"/>
      <c r="K376" s="247"/>
      <c r="L376" s="220" t="s">
        <v>151</v>
      </c>
    </row>
    <row r="377" spans="1:12" x14ac:dyDescent="0.25">
      <c r="A377" s="90">
        <v>3</v>
      </c>
      <c r="B377" s="90" t="s">
        <v>101</v>
      </c>
      <c r="C377" s="58"/>
      <c r="D377" s="58"/>
      <c r="E377" s="218"/>
      <c r="F377" s="218"/>
      <c r="G377" s="218"/>
      <c r="H377" s="218"/>
      <c r="I377" s="249"/>
      <c r="J377" s="249"/>
      <c r="K377" s="246"/>
      <c r="L377" s="218"/>
    </row>
    <row r="378" spans="1:12" x14ac:dyDescent="0.25">
      <c r="A378" s="92"/>
      <c r="B378" s="571" t="s">
        <v>4</v>
      </c>
      <c r="C378" s="1" t="s">
        <v>157</v>
      </c>
      <c r="D378" s="1" t="s">
        <v>505</v>
      </c>
      <c r="E378" s="11" t="s">
        <v>149</v>
      </c>
      <c r="F378" s="11">
        <v>18.149999999999999</v>
      </c>
      <c r="G378" s="11">
        <v>18.149999999999999</v>
      </c>
      <c r="H378" s="11">
        <v>18.149999999999999</v>
      </c>
      <c r="I378" s="592">
        <f>(F378+F379)/2</f>
        <v>19.77</v>
      </c>
      <c r="J378" s="592">
        <f>F378*1.2</f>
        <v>21.779999999999998</v>
      </c>
      <c r="K378" s="247"/>
      <c r="L378" s="220" t="s">
        <v>150</v>
      </c>
    </row>
    <row r="379" spans="1:12" x14ac:dyDescent="0.25">
      <c r="A379" s="92"/>
      <c r="B379" s="572"/>
      <c r="C379" s="1" t="s">
        <v>157</v>
      </c>
      <c r="D379" s="1" t="s">
        <v>506</v>
      </c>
      <c r="E379" s="11" t="s">
        <v>149</v>
      </c>
      <c r="F379" s="11">
        <v>21.39</v>
      </c>
      <c r="G379" s="11">
        <v>21.39</v>
      </c>
      <c r="H379" s="11">
        <v>21.39</v>
      </c>
      <c r="I379" s="594"/>
      <c r="J379" s="594"/>
      <c r="K379" s="247"/>
      <c r="L379" s="220" t="s">
        <v>155</v>
      </c>
    </row>
    <row r="380" spans="1:12" x14ac:dyDescent="0.25">
      <c r="A380" s="92"/>
      <c r="B380" s="571" t="s">
        <v>5</v>
      </c>
      <c r="C380" s="1" t="s">
        <v>152</v>
      </c>
      <c r="D380" s="1" t="s">
        <v>497</v>
      </c>
      <c r="E380" s="11" t="s">
        <v>212</v>
      </c>
      <c r="F380" s="11">
        <v>39.5</v>
      </c>
      <c r="G380" s="11">
        <v>39.5</v>
      </c>
      <c r="H380" s="11">
        <v>39.5</v>
      </c>
      <c r="I380" s="592">
        <f>(F380+F381+F382+F383)/4</f>
        <v>59.177499999999995</v>
      </c>
      <c r="J380" s="592">
        <f>F380*1.2</f>
        <v>47.4</v>
      </c>
      <c r="K380" s="247"/>
      <c r="L380" s="220" t="s">
        <v>150</v>
      </c>
    </row>
    <row r="381" spans="1:12" hidden="1" x14ac:dyDescent="0.25">
      <c r="A381" s="92"/>
      <c r="B381" s="573"/>
      <c r="C381" s="1" t="s">
        <v>522</v>
      </c>
      <c r="D381" s="1" t="s">
        <v>536</v>
      </c>
      <c r="E381" s="11" t="s">
        <v>149</v>
      </c>
      <c r="F381" s="11">
        <v>50.45</v>
      </c>
      <c r="G381" s="11">
        <v>50.45</v>
      </c>
      <c r="H381" s="11">
        <v>50.45</v>
      </c>
      <c r="I381" s="593"/>
      <c r="J381" s="593"/>
      <c r="K381" s="247"/>
      <c r="L381" s="220" t="s">
        <v>151</v>
      </c>
    </row>
    <row r="382" spans="1:12" hidden="1" x14ac:dyDescent="0.25">
      <c r="A382" s="92"/>
      <c r="B382" s="573"/>
      <c r="C382" s="1" t="s">
        <v>157</v>
      </c>
      <c r="D382" s="1" t="s">
        <v>505</v>
      </c>
      <c r="E382" s="11" t="s">
        <v>149</v>
      </c>
      <c r="F382" s="11">
        <v>63.37</v>
      </c>
      <c r="G382" s="11">
        <v>63.37</v>
      </c>
      <c r="H382" s="11">
        <v>63.37</v>
      </c>
      <c r="I382" s="593"/>
      <c r="J382" s="593"/>
      <c r="K382" s="247"/>
      <c r="L382" s="220" t="s">
        <v>151</v>
      </c>
    </row>
    <row r="383" spans="1:12" hidden="1" x14ac:dyDescent="0.25">
      <c r="A383" s="92"/>
      <c r="B383" s="572"/>
      <c r="C383" s="1" t="s">
        <v>157</v>
      </c>
      <c r="D383" s="1" t="s">
        <v>506</v>
      </c>
      <c r="E383" s="11" t="s">
        <v>149</v>
      </c>
      <c r="F383" s="11">
        <v>83.39</v>
      </c>
      <c r="G383" s="11">
        <v>83.39</v>
      </c>
      <c r="H383" s="11">
        <v>83.39</v>
      </c>
      <c r="I383" s="594"/>
      <c r="J383" s="594"/>
      <c r="K383" s="247"/>
      <c r="L383" s="220" t="s">
        <v>151</v>
      </c>
    </row>
    <row r="384" spans="1:12" x14ac:dyDescent="0.25">
      <c r="A384" s="92"/>
      <c r="B384" s="571" t="s">
        <v>6</v>
      </c>
      <c r="C384" s="1" t="s">
        <v>152</v>
      </c>
      <c r="D384" s="1" t="s">
        <v>497</v>
      </c>
      <c r="E384" s="11" t="s">
        <v>212</v>
      </c>
      <c r="F384" s="11">
        <v>95.1</v>
      </c>
      <c r="G384" s="11">
        <v>95.1</v>
      </c>
      <c r="H384" s="11">
        <v>95.1</v>
      </c>
      <c r="I384" s="592">
        <f>(F384+F385+F386+F387)/4</f>
        <v>140.57999999999998</v>
      </c>
      <c r="J384" s="592">
        <f>F384*1.2</f>
        <v>114.11999999999999</v>
      </c>
      <c r="K384" s="247"/>
      <c r="L384" s="220" t="s">
        <v>150</v>
      </c>
    </row>
    <row r="385" spans="1:12" hidden="1" x14ac:dyDescent="0.25">
      <c r="A385" s="92"/>
      <c r="B385" s="573"/>
      <c r="C385" s="1" t="s">
        <v>522</v>
      </c>
      <c r="D385" s="1" t="s">
        <v>536</v>
      </c>
      <c r="E385" s="11" t="s">
        <v>149</v>
      </c>
      <c r="F385" s="11">
        <v>119.95</v>
      </c>
      <c r="G385" s="11">
        <v>119.95</v>
      </c>
      <c r="H385" s="11">
        <v>119.95</v>
      </c>
      <c r="I385" s="593"/>
      <c r="J385" s="593"/>
      <c r="K385" s="247"/>
      <c r="L385" s="220" t="s">
        <v>151</v>
      </c>
    </row>
    <row r="386" spans="1:12" hidden="1" x14ac:dyDescent="0.25">
      <c r="A386" s="92"/>
      <c r="B386" s="573"/>
      <c r="C386" s="1" t="s">
        <v>157</v>
      </c>
      <c r="D386" s="1" t="s">
        <v>505</v>
      </c>
      <c r="E386" s="11" t="s">
        <v>149</v>
      </c>
      <c r="F386" s="11">
        <v>150.09</v>
      </c>
      <c r="G386" s="11">
        <v>150.09</v>
      </c>
      <c r="H386" s="11">
        <v>150.09</v>
      </c>
      <c r="I386" s="593"/>
      <c r="J386" s="593"/>
      <c r="K386" s="247"/>
      <c r="L386" s="220" t="s">
        <v>151</v>
      </c>
    </row>
    <row r="387" spans="1:12" hidden="1" x14ac:dyDescent="0.25">
      <c r="A387" s="92"/>
      <c r="B387" s="572"/>
      <c r="C387" s="1" t="s">
        <v>157</v>
      </c>
      <c r="D387" s="1" t="s">
        <v>506</v>
      </c>
      <c r="E387" s="11" t="s">
        <v>149</v>
      </c>
      <c r="F387" s="11">
        <v>197.18</v>
      </c>
      <c r="G387" s="11">
        <v>197.18</v>
      </c>
      <c r="H387" s="11">
        <v>197.18</v>
      </c>
      <c r="I387" s="594"/>
      <c r="J387" s="594"/>
      <c r="K387" s="247"/>
      <c r="L387" s="220" t="s">
        <v>151</v>
      </c>
    </row>
    <row r="388" spans="1:12" x14ac:dyDescent="0.25">
      <c r="A388" s="92"/>
      <c r="B388" s="571" t="s">
        <v>7</v>
      </c>
      <c r="C388" s="1" t="s">
        <v>157</v>
      </c>
      <c r="D388" s="1" t="s">
        <v>505</v>
      </c>
      <c r="E388" s="11" t="s">
        <v>149</v>
      </c>
      <c r="F388" s="11">
        <v>289.39999999999998</v>
      </c>
      <c r="G388" s="11">
        <v>289.39999999999998</v>
      </c>
      <c r="H388" s="11">
        <v>289.39999999999998</v>
      </c>
      <c r="I388" s="592">
        <f>(F388+F389)/2</f>
        <v>318.33499999999998</v>
      </c>
      <c r="J388" s="592">
        <f>F388*1.2</f>
        <v>347.28</v>
      </c>
      <c r="K388" s="247"/>
      <c r="L388" s="220" t="s">
        <v>150</v>
      </c>
    </row>
    <row r="389" spans="1:12" x14ac:dyDescent="0.25">
      <c r="A389" s="92"/>
      <c r="B389" s="573"/>
      <c r="C389" s="1" t="s">
        <v>157</v>
      </c>
      <c r="D389" s="1" t="s">
        <v>506</v>
      </c>
      <c r="E389" s="11" t="s">
        <v>149</v>
      </c>
      <c r="F389" s="11">
        <v>347.27</v>
      </c>
      <c r="G389" s="11">
        <v>347.27</v>
      </c>
      <c r="H389" s="11">
        <v>347.27</v>
      </c>
      <c r="I389" s="594"/>
      <c r="J389" s="594"/>
      <c r="K389" s="247"/>
      <c r="L389" s="220" t="s">
        <v>155</v>
      </c>
    </row>
    <row r="390" spans="1:12" x14ac:dyDescent="0.25">
      <c r="A390" s="90">
        <v>4</v>
      </c>
      <c r="B390" s="90" t="s">
        <v>102</v>
      </c>
      <c r="C390" s="58"/>
      <c r="D390" s="58"/>
      <c r="E390" s="218"/>
      <c r="F390" s="218"/>
      <c r="G390" s="218"/>
      <c r="H390" s="218"/>
      <c r="I390" s="249"/>
      <c r="J390" s="249"/>
      <c r="K390" s="246"/>
      <c r="L390" s="218"/>
    </row>
    <row r="391" spans="1:12" x14ac:dyDescent="0.25">
      <c r="A391" s="92"/>
      <c r="B391" s="571" t="s">
        <v>4</v>
      </c>
      <c r="C391" s="1" t="s">
        <v>157</v>
      </c>
      <c r="D391" s="1" t="s">
        <v>537</v>
      </c>
      <c r="E391" s="11" t="s">
        <v>149</v>
      </c>
      <c r="F391" s="11">
        <v>19.13</v>
      </c>
      <c r="G391" s="11">
        <v>19.13</v>
      </c>
      <c r="H391" s="11">
        <v>19.13</v>
      </c>
      <c r="I391" s="592">
        <f>(H391+H392)/2</f>
        <v>20.405000000000001</v>
      </c>
      <c r="J391" s="592">
        <f>F391*1.2</f>
        <v>22.956</v>
      </c>
      <c r="K391" s="247"/>
      <c r="L391" s="220" t="s">
        <v>150</v>
      </c>
    </row>
    <row r="392" spans="1:12" x14ac:dyDescent="0.25">
      <c r="A392" s="92"/>
      <c r="B392" s="572"/>
      <c r="C392" s="1" t="s">
        <v>157</v>
      </c>
      <c r="D392" s="1" t="s">
        <v>323</v>
      </c>
      <c r="E392" s="11" t="s">
        <v>149</v>
      </c>
      <c r="F392" s="11">
        <v>21.68</v>
      </c>
      <c r="G392" s="11">
        <v>21.68</v>
      </c>
      <c r="H392" s="11">
        <v>21.68</v>
      </c>
      <c r="I392" s="594"/>
      <c r="J392" s="594"/>
      <c r="K392" s="247"/>
      <c r="L392" s="220" t="s">
        <v>155</v>
      </c>
    </row>
    <row r="393" spans="1:12" x14ac:dyDescent="0.25">
      <c r="A393" s="92"/>
      <c r="B393" s="571" t="s">
        <v>5</v>
      </c>
      <c r="C393" s="1" t="s">
        <v>152</v>
      </c>
      <c r="D393" s="1" t="s">
        <v>497</v>
      </c>
      <c r="E393" s="11" t="s">
        <v>212</v>
      </c>
      <c r="F393" s="11">
        <v>39.5</v>
      </c>
      <c r="G393" s="11">
        <v>39.5</v>
      </c>
      <c r="H393" s="11">
        <v>39.5</v>
      </c>
      <c r="I393" s="592">
        <f>(F393+F394+F395+F396)/4</f>
        <v>60.967500000000001</v>
      </c>
      <c r="J393" s="592">
        <f>F393*1.2</f>
        <v>47.4</v>
      </c>
      <c r="K393" s="247"/>
      <c r="L393" s="220" t="s">
        <v>150</v>
      </c>
    </row>
    <row r="394" spans="1:12" hidden="1" x14ac:dyDescent="0.25">
      <c r="A394" s="92"/>
      <c r="B394" s="573"/>
      <c r="C394" s="1" t="s">
        <v>522</v>
      </c>
      <c r="D394" s="1" t="s">
        <v>538</v>
      </c>
      <c r="E394" s="11" t="s">
        <v>149</v>
      </c>
      <c r="F394" s="11">
        <v>50.45</v>
      </c>
      <c r="G394" s="11">
        <v>50.45</v>
      </c>
      <c r="H394" s="11">
        <v>50.45</v>
      </c>
      <c r="I394" s="593"/>
      <c r="J394" s="593"/>
      <c r="K394" s="247"/>
      <c r="L394" s="220" t="s">
        <v>151</v>
      </c>
    </row>
    <row r="395" spans="1:12" hidden="1" x14ac:dyDescent="0.25">
      <c r="A395" s="92"/>
      <c r="B395" s="573"/>
      <c r="C395" s="1" t="s">
        <v>157</v>
      </c>
      <c r="D395" s="1" t="s">
        <v>537</v>
      </c>
      <c r="E395" s="11" t="s">
        <v>149</v>
      </c>
      <c r="F395" s="11">
        <v>68.87</v>
      </c>
      <c r="G395" s="11">
        <v>68.87</v>
      </c>
      <c r="H395" s="11">
        <v>68.87</v>
      </c>
      <c r="I395" s="593"/>
      <c r="J395" s="593"/>
      <c r="K395" s="247"/>
      <c r="L395" s="220" t="s">
        <v>151</v>
      </c>
    </row>
    <row r="396" spans="1:12" hidden="1" x14ac:dyDescent="0.25">
      <c r="A396" s="92"/>
      <c r="B396" s="572"/>
      <c r="C396" s="1" t="s">
        <v>157</v>
      </c>
      <c r="D396" s="1" t="s">
        <v>323</v>
      </c>
      <c r="E396" s="11" t="s">
        <v>149</v>
      </c>
      <c r="F396" s="11">
        <v>85.05</v>
      </c>
      <c r="G396" s="11">
        <v>85.05</v>
      </c>
      <c r="H396" s="11">
        <v>85.05</v>
      </c>
      <c r="I396" s="594"/>
      <c r="J396" s="594"/>
      <c r="K396" s="247"/>
      <c r="L396" s="220" t="s">
        <v>151</v>
      </c>
    </row>
    <row r="397" spans="1:12" x14ac:dyDescent="0.25">
      <c r="A397" s="92"/>
      <c r="B397" s="571" t="s">
        <v>6</v>
      </c>
      <c r="C397" s="1" t="s">
        <v>152</v>
      </c>
      <c r="D397" s="1" t="s">
        <v>497</v>
      </c>
      <c r="E397" s="11" t="s">
        <v>212</v>
      </c>
      <c r="F397" s="11">
        <v>95.1</v>
      </c>
      <c r="G397" s="11">
        <v>95.1</v>
      </c>
      <c r="H397" s="11">
        <v>95.1</v>
      </c>
      <c r="I397" s="592">
        <f>(F397+F398+F399+F400)/4</f>
        <v>144.26000000000002</v>
      </c>
      <c r="J397" s="592">
        <f>F397*1.2</f>
        <v>114.11999999999999</v>
      </c>
      <c r="K397" s="247"/>
      <c r="L397" s="220" t="s">
        <v>150</v>
      </c>
    </row>
    <row r="398" spans="1:12" hidden="1" x14ac:dyDescent="0.25">
      <c r="A398" s="92"/>
      <c r="B398" s="573"/>
      <c r="C398" s="1" t="s">
        <v>522</v>
      </c>
      <c r="D398" s="1" t="s">
        <v>538</v>
      </c>
      <c r="E398" s="11" t="s">
        <v>149</v>
      </c>
      <c r="F398" s="11">
        <v>119.95</v>
      </c>
      <c r="G398" s="11">
        <v>119.95</v>
      </c>
      <c r="H398" s="11">
        <v>119.95</v>
      </c>
      <c r="I398" s="593"/>
      <c r="J398" s="593"/>
      <c r="K398" s="247"/>
      <c r="L398" s="220" t="s">
        <v>151</v>
      </c>
    </row>
    <row r="399" spans="1:12" hidden="1" x14ac:dyDescent="0.25">
      <c r="A399" s="92"/>
      <c r="B399" s="573"/>
      <c r="C399" s="1" t="s">
        <v>157</v>
      </c>
      <c r="D399" s="1" t="s">
        <v>537</v>
      </c>
      <c r="E399" s="11" t="s">
        <v>149</v>
      </c>
      <c r="F399" s="11">
        <v>159.9</v>
      </c>
      <c r="G399" s="11">
        <v>159.9</v>
      </c>
      <c r="H399" s="11">
        <v>159.9</v>
      </c>
      <c r="I399" s="593"/>
      <c r="J399" s="593"/>
      <c r="K399" s="247"/>
      <c r="L399" s="220" t="s">
        <v>151</v>
      </c>
    </row>
    <row r="400" spans="1:12" hidden="1" x14ac:dyDescent="0.25">
      <c r="A400" s="92"/>
      <c r="B400" s="572"/>
      <c r="C400" s="1" t="s">
        <v>157</v>
      </c>
      <c r="D400" s="1" t="s">
        <v>323</v>
      </c>
      <c r="E400" s="11" t="s">
        <v>149</v>
      </c>
      <c r="F400" s="11">
        <v>202.09</v>
      </c>
      <c r="G400" s="11">
        <v>202.09</v>
      </c>
      <c r="H400" s="11">
        <v>202.09</v>
      </c>
      <c r="I400" s="594"/>
      <c r="J400" s="594"/>
      <c r="K400" s="247"/>
      <c r="L400" s="220" t="s">
        <v>151</v>
      </c>
    </row>
    <row r="401" spans="1:13" x14ac:dyDescent="0.25">
      <c r="A401" s="92"/>
      <c r="B401" s="571" t="s">
        <v>7</v>
      </c>
      <c r="C401" s="1" t="s">
        <v>152</v>
      </c>
      <c r="D401" s="1" t="s">
        <v>497</v>
      </c>
      <c r="E401" s="11" t="s">
        <v>212</v>
      </c>
      <c r="F401" s="11">
        <v>190.2</v>
      </c>
      <c r="G401" s="11">
        <v>190.2</v>
      </c>
      <c r="H401" s="11">
        <v>190.2</v>
      </c>
      <c r="I401" s="592">
        <f>(F401+F402)/2</f>
        <v>249.11499999999998</v>
      </c>
      <c r="J401" s="592">
        <f>F401*1.2</f>
        <v>228.23999999999998</v>
      </c>
      <c r="K401" s="247"/>
      <c r="L401" s="220" t="s">
        <v>150</v>
      </c>
    </row>
    <row r="402" spans="1:13" hidden="1" x14ac:dyDescent="0.25">
      <c r="A402" s="92"/>
      <c r="B402" s="573"/>
      <c r="C402" s="1" t="s">
        <v>157</v>
      </c>
      <c r="D402" s="1" t="s">
        <v>537</v>
      </c>
      <c r="E402" s="11" t="s">
        <v>149</v>
      </c>
      <c r="F402" s="11">
        <v>308.02999999999997</v>
      </c>
      <c r="G402" s="11">
        <v>308.02999999999997</v>
      </c>
      <c r="H402" s="11">
        <v>308.02999999999997</v>
      </c>
      <c r="I402" s="594"/>
      <c r="J402" s="594"/>
      <c r="K402" s="247"/>
      <c r="L402" s="220" t="s">
        <v>151</v>
      </c>
    </row>
    <row r="403" spans="1:13" x14ac:dyDescent="0.25">
      <c r="A403" s="90">
        <v>5</v>
      </c>
      <c r="B403" s="90" t="s">
        <v>112</v>
      </c>
      <c r="C403" s="58"/>
      <c r="D403" s="58"/>
      <c r="E403" s="218"/>
      <c r="F403" s="218"/>
      <c r="G403" s="218"/>
      <c r="H403" s="218"/>
      <c r="I403" s="249"/>
      <c r="J403" s="249"/>
      <c r="K403" s="246"/>
      <c r="L403" s="218"/>
    </row>
    <row r="404" spans="1:13" x14ac:dyDescent="0.25">
      <c r="A404" s="92"/>
      <c r="B404" s="571" t="s">
        <v>4</v>
      </c>
      <c r="C404" s="1" t="s">
        <v>157</v>
      </c>
      <c r="D404" s="1" t="s">
        <v>531</v>
      </c>
      <c r="E404" s="11" t="s">
        <v>149</v>
      </c>
      <c r="F404" s="11">
        <v>19.82</v>
      </c>
      <c r="G404" s="11">
        <v>19.82</v>
      </c>
      <c r="H404" s="11">
        <v>19.82</v>
      </c>
      <c r="I404" s="592">
        <f>(F404+F405)/2</f>
        <v>20.75</v>
      </c>
      <c r="J404" s="592">
        <f>F404*1.2</f>
        <v>23.783999999999999</v>
      </c>
      <c r="K404" s="247"/>
      <c r="L404" s="220" t="s">
        <v>150</v>
      </c>
    </row>
    <row r="405" spans="1:13" x14ac:dyDescent="0.25">
      <c r="A405" s="92"/>
      <c r="B405" s="572"/>
      <c r="C405" s="1" t="s">
        <v>157</v>
      </c>
      <c r="D405" s="1" t="s">
        <v>532</v>
      </c>
      <c r="E405" s="11" t="s">
        <v>149</v>
      </c>
      <c r="F405" s="11">
        <v>21.68</v>
      </c>
      <c r="G405" s="11">
        <v>21.68</v>
      </c>
      <c r="H405" s="11">
        <v>21.68</v>
      </c>
      <c r="I405" s="594"/>
      <c r="J405" s="594"/>
      <c r="K405" s="247"/>
      <c r="L405" s="220" t="s">
        <v>155</v>
      </c>
    </row>
    <row r="406" spans="1:13" x14ac:dyDescent="0.25">
      <c r="A406" s="92"/>
      <c r="B406" s="571" t="s">
        <v>5</v>
      </c>
      <c r="C406" s="1" t="s">
        <v>152</v>
      </c>
      <c r="D406" s="1" t="s">
        <v>207</v>
      </c>
      <c r="E406" s="11" t="s">
        <v>212</v>
      </c>
      <c r="F406" s="11">
        <v>36.799999999999997</v>
      </c>
      <c r="G406" s="11">
        <v>36.799999999999997</v>
      </c>
      <c r="H406" s="11">
        <v>36.799999999999997</v>
      </c>
      <c r="I406" s="592">
        <f>(F406+F407+F408+F409)/4</f>
        <v>57.622500000000002</v>
      </c>
      <c r="J406" s="592">
        <f>F406*1.2</f>
        <v>44.16</v>
      </c>
      <c r="K406" s="247"/>
      <c r="L406" s="220" t="s">
        <v>150</v>
      </c>
    </row>
    <row r="407" spans="1:13" x14ac:dyDescent="0.25">
      <c r="A407" s="92"/>
      <c r="B407" s="573"/>
      <c r="C407" s="1" t="s">
        <v>522</v>
      </c>
      <c r="D407" s="1" t="s">
        <v>459</v>
      </c>
      <c r="E407" s="11" t="s">
        <v>149</v>
      </c>
      <c r="F407" s="11">
        <v>36.83</v>
      </c>
      <c r="G407" s="11">
        <v>36.83</v>
      </c>
      <c r="H407" s="11">
        <v>36.83</v>
      </c>
      <c r="I407" s="593"/>
      <c r="J407" s="593"/>
      <c r="K407" s="247"/>
      <c r="L407" s="220" t="s">
        <v>155</v>
      </c>
    </row>
    <row r="408" spans="1:13" hidden="1" x14ac:dyDescent="0.25">
      <c r="A408" s="92"/>
      <c r="B408" s="573"/>
      <c r="C408" s="1" t="s">
        <v>157</v>
      </c>
      <c r="D408" s="1" t="s">
        <v>531</v>
      </c>
      <c r="E408" s="11" t="s">
        <v>149</v>
      </c>
      <c r="F408" s="11">
        <v>71.81</v>
      </c>
      <c r="G408" s="11">
        <v>71.81</v>
      </c>
      <c r="H408" s="11">
        <v>71.81</v>
      </c>
      <c r="I408" s="593"/>
      <c r="J408" s="593"/>
      <c r="K408" s="247"/>
      <c r="L408" s="220" t="s">
        <v>151</v>
      </c>
    </row>
    <row r="409" spans="1:13" hidden="1" x14ac:dyDescent="0.25">
      <c r="A409" s="92"/>
      <c r="B409" s="572"/>
      <c r="C409" s="1" t="s">
        <v>157</v>
      </c>
      <c r="D409" s="1" t="s">
        <v>532</v>
      </c>
      <c r="E409" s="11" t="s">
        <v>149</v>
      </c>
      <c r="F409" s="11">
        <v>85.05</v>
      </c>
      <c r="G409" s="11">
        <v>85.05</v>
      </c>
      <c r="H409" s="11">
        <v>85.05</v>
      </c>
      <c r="I409" s="594"/>
      <c r="J409" s="594"/>
      <c r="K409" s="247"/>
      <c r="L409" s="220" t="s">
        <v>151</v>
      </c>
    </row>
    <row r="410" spans="1:13" x14ac:dyDescent="0.25">
      <c r="A410" s="92"/>
      <c r="B410" s="571" t="s">
        <v>6</v>
      </c>
      <c r="C410" s="1" t="s">
        <v>522</v>
      </c>
      <c r="D410" s="1" t="s">
        <v>459</v>
      </c>
      <c r="E410" s="11" t="s">
        <v>149</v>
      </c>
      <c r="F410" s="11">
        <v>86.02</v>
      </c>
      <c r="G410" s="11">
        <v>86.02</v>
      </c>
      <c r="H410" s="11">
        <v>86.02</v>
      </c>
      <c r="I410" s="592" t="e">
        <f>(F410+#REF!+F412+F413)/4</f>
        <v>#REF!</v>
      </c>
      <c r="J410" s="592">
        <f>F410*1.2</f>
        <v>103.22399999999999</v>
      </c>
      <c r="K410" s="247"/>
      <c r="L410" s="220" t="s">
        <v>150</v>
      </c>
    </row>
    <row r="411" spans="1:13" x14ac:dyDescent="0.25">
      <c r="A411" s="92"/>
      <c r="B411" s="573"/>
      <c r="C411" s="1" t="s">
        <v>152</v>
      </c>
      <c r="D411" s="1" t="s">
        <v>207</v>
      </c>
      <c r="E411" s="11" t="s">
        <v>212</v>
      </c>
      <c r="F411" s="11">
        <v>89.7</v>
      </c>
      <c r="G411" s="11">
        <v>89.7</v>
      </c>
      <c r="H411" s="11">
        <v>89.7</v>
      </c>
      <c r="I411" s="593"/>
      <c r="J411" s="593"/>
      <c r="K411" s="247"/>
      <c r="L411" s="220" t="s">
        <v>155</v>
      </c>
      <c r="M411" s="491"/>
    </row>
    <row r="412" spans="1:13" hidden="1" x14ac:dyDescent="0.25">
      <c r="A412" s="92"/>
      <c r="B412" s="573"/>
      <c r="C412" s="1" t="s">
        <v>157</v>
      </c>
      <c r="D412" s="1" t="s">
        <v>531</v>
      </c>
      <c r="E412" s="11" t="s">
        <v>149</v>
      </c>
      <c r="F412" s="11">
        <v>166.97</v>
      </c>
      <c r="G412" s="11">
        <v>166.97</v>
      </c>
      <c r="H412" s="11">
        <v>166.97</v>
      </c>
      <c r="I412" s="593"/>
      <c r="J412" s="593"/>
      <c r="K412" s="247"/>
      <c r="L412" s="220" t="s">
        <v>151</v>
      </c>
    </row>
    <row r="413" spans="1:13" hidden="1" x14ac:dyDescent="0.25">
      <c r="A413" s="92"/>
      <c r="B413" s="572"/>
      <c r="C413" s="1" t="s">
        <v>157</v>
      </c>
      <c r="D413" s="1" t="s">
        <v>532</v>
      </c>
      <c r="E413" s="11" t="s">
        <v>149</v>
      </c>
      <c r="F413" s="11">
        <v>202.09</v>
      </c>
      <c r="G413" s="11">
        <v>202.09</v>
      </c>
      <c r="H413" s="11">
        <v>202.09</v>
      </c>
      <c r="I413" s="594"/>
      <c r="J413" s="594"/>
      <c r="K413" s="247"/>
      <c r="L413" s="220" t="s">
        <v>151</v>
      </c>
    </row>
    <row r="414" spans="1:13" x14ac:dyDescent="0.25">
      <c r="A414" s="92"/>
      <c r="B414" s="571" t="s">
        <v>7</v>
      </c>
      <c r="C414" s="1" t="s">
        <v>152</v>
      </c>
      <c r="D414" s="1" t="s">
        <v>207</v>
      </c>
      <c r="E414" s="11" t="s">
        <v>212</v>
      </c>
      <c r="F414" s="11">
        <v>179.4</v>
      </c>
      <c r="G414" s="11">
        <v>179.4</v>
      </c>
      <c r="H414" s="11">
        <v>179.4</v>
      </c>
      <c r="I414" s="592">
        <f>(F414+F415)/2</f>
        <v>249.60500000000002</v>
      </c>
      <c r="J414" s="592">
        <f>F414*1.2</f>
        <v>215.28</v>
      </c>
      <c r="K414" s="247"/>
      <c r="L414" s="220" t="s">
        <v>150</v>
      </c>
    </row>
    <row r="415" spans="1:13" hidden="1" x14ac:dyDescent="0.25">
      <c r="A415" s="92"/>
      <c r="B415" s="573"/>
      <c r="C415" s="1" t="s">
        <v>157</v>
      </c>
      <c r="D415" s="1" t="s">
        <v>531</v>
      </c>
      <c r="E415" s="11" t="s">
        <v>149</v>
      </c>
      <c r="F415" s="11">
        <v>319.81</v>
      </c>
      <c r="G415" s="11">
        <v>319.81</v>
      </c>
      <c r="H415" s="11">
        <v>319.81</v>
      </c>
      <c r="I415" s="594"/>
      <c r="J415" s="594"/>
      <c r="K415" s="247"/>
      <c r="L415" s="220" t="s">
        <v>151</v>
      </c>
    </row>
    <row r="416" spans="1:13" x14ac:dyDescent="0.25">
      <c r="A416" s="90">
        <v>6</v>
      </c>
      <c r="B416" s="90" t="s">
        <v>104</v>
      </c>
      <c r="C416" s="58"/>
      <c r="D416" s="58"/>
      <c r="E416" s="218"/>
      <c r="F416" s="218"/>
      <c r="G416" s="218"/>
      <c r="H416" s="218"/>
      <c r="I416" s="249"/>
      <c r="J416" s="249"/>
      <c r="K416" s="246"/>
      <c r="L416" s="218"/>
    </row>
    <row r="417" spans="1:12" x14ac:dyDescent="0.25">
      <c r="A417" s="92"/>
      <c r="B417" s="571" t="s">
        <v>4</v>
      </c>
      <c r="C417" s="1" t="s">
        <v>157</v>
      </c>
      <c r="D417" s="1" t="s">
        <v>537</v>
      </c>
      <c r="E417" s="11" t="s">
        <v>149</v>
      </c>
      <c r="F417" s="11">
        <v>19.13</v>
      </c>
      <c r="G417" s="11">
        <v>19.13</v>
      </c>
      <c r="H417" s="11">
        <v>19.13</v>
      </c>
      <c r="I417" s="592">
        <f>(F417+F418)/2</f>
        <v>20.405000000000001</v>
      </c>
      <c r="J417" s="592">
        <f>F417*1.2</f>
        <v>22.956</v>
      </c>
      <c r="K417" s="247"/>
      <c r="L417" s="220" t="s">
        <v>150</v>
      </c>
    </row>
    <row r="418" spans="1:12" x14ac:dyDescent="0.25">
      <c r="A418" s="92"/>
      <c r="B418" s="572"/>
      <c r="C418" s="1" t="s">
        <v>157</v>
      </c>
      <c r="D418" s="1" t="s">
        <v>323</v>
      </c>
      <c r="E418" s="11" t="s">
        <v>149</v>
      </c>
      <c r="F418" s="11">
        <v>21.68</v>
      </c>
      <c r="G418" s="11">
        <v>21.68</v>
      </c>
      <c r="H418" s="11">
        <v>21.68</v>
      </c>
      <c r="I418" s="594"/>
      <c r="J418" s="594"/>
      <c r="K418" s="247"/>
      <c r="L418" s="220" t="s">
        <v>155</v>
      </c>
    </row>
    <row r="419" spans="1:12" x14ac:dyDescent="0.25">
      <c r="A419" s="92"/>
      <c r="B419" s="571" t="s">
        <v>5</v>
      </c>
      <c r="C419" s="1" t="s">
        <v>522</v>
      </c>
      <c r="D419" s="1" t="s">
        <v>496</v>
      </c>
      <c r="E419" s="11" t="s">
        <v>149</v>
      </c>
      <c r="F419" s="11">
        <v>36.090000000000003</v>
      </c>
      <c r="G419" s="11">
        <v>36.090000000000003</v>
      </c>
      <c r="H419" s="11">
        <v>36.090000000000003</v>
      </c>
      <c r="I419" s="592">
        <f>(F419+F420+F421+F422)/4</f>
        <v>57.377499999999998</v>
      </c>
      <c r="J419" s="592">
        <f>F419*1.2</f>
        <v>43.308</v>
      </c>
      <c r="K419" s="247"/>
      <c r="L419" s="220" t="s">
        <v>150</v>
      </c>
    </row>
    <row r="420" spans="1:12" x14ac:dyDescent="0.25">
      <c r="A420" s="92"/>
      <c r="B420" s="573"/>
      <c r="C420" s="1" t="s">
        <v>152</v>
      </c>
      <c r="D420" s="1" t="s">
        <v>497</v>
      </c>
      <c r="E420" s="11" t="s">
        <v>212</v>
      </c>
      <c r="F420" s="11">
        <v>39.5</v>
      </c>
      <c r="G420" s="11">
        <v>39.5</v>
      </c>
      <c r="H420" s="11">
        <v>39.5</v>
      </c>
      <c r="I420" s="593"/>
      <c r="J420" s="593"/>
      <c r="K420" s="247"/>
      <c r="L420" s="220" t="s">
        <v>155</v>
      </c>
    </row>
    <row r="421" spans="1:12" hidden="1" x14ac:dyDescent="0.25">
      <c r="A421" s="92"/>
      <c r="B421" s="573"/>
      <c r="C421" s="1" t="s">
        <v>157</v>
      </c>
      <c r="D421" s="1" t="s">
        <v>537</v>
      </c>
      <c r="E421" s="11" t="s">
        <v>149</v>
      </c>
      <c r="F421" s="11">
        <v>68.87</v>
      </c>
      <c r="G421" s="11">
        <v>68.87</v>
      </c>
      <c r="H421" s="11">
        <v>68.87</v>
      </c>
      <c r="I421" s="593"/>
      <c r="J421" s="593"/>
      <c r="K421" s="247"/>
      <c r="L421" s="220" t="s">
        <v>151</v>
      </c>
    </row>
    <row r="422" spans="1:12" hidden="1" x14ac:dyDescent="0.25">
      <c r="A422" s="92"/>
      <c r="B422" s="572"/>
      <c r="C422" s="1" t="s">
        <v>157</v>
      </c>
      <c r="D422" s="1" t="s">
        <v>323</v>
      </c>
      <c r="E422" s="11" t="s">
        <v>149</v>
      </c>
      <c r="F422" s="11">
        <v>85.05</v>
      </c>
      <c r="G422" s="11">
        <v>85.05</v>
      </c>
      <c r="H422" s="11">
        <v>85.05</v>
      </c>
      <c r="I422" s="594"/>
      <c r="J422" s="594"/>
      <c r="K422" s="247"/>
      <c r="L422" s="220" t="s">
        <v>151</v>
      </c>
    </row>
    <row r="423" spans="1:12" x14ac:dyDescent="0.25">
      <c r="A423" s="92"/>
      <c r="B423" s="571" t="s">
        <v>6</v>
      </c>
      <c r="C423" s="1" t="s">
        <v>522</v>
      </c>
      <c r="D423" s="1" t="s">
        <v>496</v>
      </c>
      <c r="E423" s="11" t="s">
        <v>149</v>
      </c>
      <c r="F423" s="11">
        <v>83.9</v>
      </c>
      <c r="G423" s="11">
        <v>83.9</v>
      </c>
      <c r="H423" s="11">
        <v>83.9</v>
      </c>
      <c r="I423" s="592">
        <f>(F423+F424+F425+F426)/4</f>
        <v>135.2475</v>
      </c>
      <c r="J423" s="592">
        <f>F423*1.2</f>
        <v>100.68</v>
      </c>
      <c r="K423" s="247"/>
      <c r="L423" s="220" t="s">
        <v>150</v>
      </c>
    </row>
    <row r="424" spans="1:12" x14ac:dyDescent="0.25">
      <c r="A424" s="92"/>
      <c r="B424" s="573"/>
      <c r="C424" s="1" t="s">
        <v>152</v>
      </c>
      <c r="D424" s="1" t="s">
        <v>497</v>
      </c>
      <c r="E424" s="11" t="s">
        <v>212</v>
      </c>
      <c r="F424" s="11">
        <v>95.1</v>
      </c>
      <c r="G424" s="11">
        <v>95.1</v>
      </c>
      <c r="H424" s="11">
        <v>95.1</v>
      </c>
      <c r="I424" s="593"/>
      <c r="J424" s="593"/>
      <c r="K424" s="247"/>
      <c r="L424" s="220" t="s">
        <v>155</v>
      </c>
    </row>
    <row r="425" spans="1:12" hidden="1" x14ac:dyDescent="0.25">
      <c r="A425" s="92"/>
      <c r="B425" s="573"/>
      <c r="C425" s="1" t="s">
        <v>157</v>
      </c>
      <c r="D425" s="1" t="s">
        <v>537</v>
      </c>
      <c r="E425" s="11" t="s">
        <v>149</v>
      </c>
      <c r="F425" s="11">
        <v>159.9</v>
      </c>
      <c r="G425" s="11">
        <v>159.9</v>
      </c>
      <c r="H425" s="11">
        <v>159.9</v>
      </c>
      <c r="I425" s="593"/>
      <c r="J425" s="593"/>
      <c r="K425" s="247"/>
      <c r="L425" s="220" t="s">
        <v>151</v>
      </c>
    </row>
    <row r="426" spans="1:12" hidden="1" x14ac:dyDescent="0.25">
      <c r="A426" s="92"/>
      <c r="B426" s="572"/>
      <c r="C426" s="1" t="s">
        <v>157</v>
      </c>
      <c r="D426" s="1" t="s">
        <v>323</v>
      </c>
      <c r="E426" s="11" t="s">
        <v>149</v>
      </c>
      <c r="F426" s="11">
        <v>202.09</v>
      </c>
      <c r="G426" s="11">
        <v>202.09</v>
      </c>
      <c r="H426" s="11">
        <v>202.09</v>
      </c>
      <c r="I426" s="594"/>
      <c r="J426" s="594"/>
      <c r="K426" s="247"/>
      <c r="L426" s="220" t="s">
        <v>151</v>
      </c>
    </row>
    <row r="427" spans="1:12" x14ac:dyDescent="0.25">
      <c r="A427" s="92"/>
      <c r="B427" s="492" t="s">
        <v>7</v>
      </c>
      <c r="C427" s="1" t="s">
        <v>157</v>
      </c>
      <c r="D427" s="1" t="s">
        <v>537</v>
      </c>
      <c r="E427" s="11" t="s">
        <v>149</v>
      </c>
      <c r="F427" s="11">
        <v>308.02999999999997</v>
      </c>
      <c r="G427" s="11">
        <v>308.02999999999997</v>
      </c>
      <c r="H427" s="11">
        <v>308.02999999999997</v>
      </c>
      <c r="I427" s="493" t="e">
        <f>(H427+#REF!)/2</f>
        <v>#REF!</v>
      </c>
      <c r="J427" s="493">
        <f>F427*1.2</f>
        <v>369.63599999999997</v>
      </c>
      <c r="K427" s="247"/>
      <c r="L427" s="220" t="s">
        <v>150</v>
      </c>
    </row>
    <row r="428" spans="1:12" x14ac:dyDescent="0.25">
      <c r="A428" s="243"/>
      <c r="B428" s="102"/>
      <c r="C428" s="6"/>
      <c r="D428" s="6"/>
      <c r="E428" s="12"/>
      <c r="F428" s="12"/>
      <c r="G428" s="12"/>
      <c r="H428" s="12"/>
      <c r="I428" s="251"/>
      <c r="J428" s="251"/>
      <c r="K428" s="248"/>
      <c r="L428" s="12"/>
    </row>
    <row r="429" spans="1:12" x14ac:dyDescent="0.25">
      <c r="A429" s="243"/>
      <c r="B429" s="102"/>
      <c r="C429" s="6"/>
      <c r="D429" s="6"/>
      <c r="E429" s="12"/>
      <c r="F429" s="12"/>
      <c r="G429" s="12"/>
      <c r="H429" s="12"/>
      <c r="I429" s="251"/>
      <c r="J429" s="251"/>
      <c r="K429" s="248"/>
      <c r="L429" s="12"/>
    </row>
    <row r="430" spans="1:12" x14ac:dyDescent="0.25">
      <c r="A430" s="243"/>
      <c r="B430" s="102"/>
      <c r="C430" s="6"/>
      <c r="D430" s="6"/>
      <c r="E430" s="12"/>
      <c r="F430" s="12"/>
      <c r="G430" s="12"/>
      <c r="H430" s="12"/>
      <c r="I430" s="251"/>
      <c r="J430" s="251"/>
      <c r="K430" s="248"/>
      <c r="L430" s="12"/>
    </row>
  </sheetData>
  <sheetProtection algorithmName="SHA-512" hashValue="K5CyXorZAG3v5r7sMCS/zL5dnmyCdCtidgCYMmWkXb61hdPueb96cR5Eg0lfrAAVLWTFjEyQBxW58Wg5cVr8Eg==" saltValue="fhXCGQxFgtQZ03nD99XK4A==" spinCount="100000" sheet="1" objects="1" scenarios="1"/>
  <mergeCells count="367">
    <mergeCell ref="B96:B98"/>
    <mergeCell ref="B72:B73"/>
    <mergeCell ref="B74:B77"/>
    <mergeCell ref="B78:B81"/>
    <mergeCell ref="B82:B84"/>
    <mergeCell ref="I72:I73"/>
    <mergeCell ref="J21:J24"/>
    <mergeCell ref="I25:I27"/>
    <mergeCell ref="J25:J27"/>
    <mergeCell ref="B43:B44"/>
    <mergeCell ref="B45:B48"/>
    <mergeCell ref="B49:B52"/>
    <mergeCell ref="B53:B55"/>
    <mergeCell ref="I43:I44"/>
    <mergeCell ref="J43:J44"/>
    <mergeCell ref="I45:I48"/>
    <mergeCell ref="B29:B30"/>
    <mergeCell ref="J29:J30"/>
    <mergeCell ref="I31:I34"/>
    <mergeCell ref="J31:J34"/>
    <mergeCell ref="I35:I38"/>
    <mergeCell ref="J35:J38"/>
    <mergeCell ref="I39:I41"/>
    <mergeCell ref="J39:J41"/>
    <mergeCell ref="J6:J8"/>
    <mergeCell ref="I9:I11"/>
    <mergeCell ref="J9:J11"/>
    <mergeCell ref="I12:I13"/>
    <mergeCell ref="J12:J13"/>
    <mergeCell ref="B15:B16"/>
    <mergeCell ref="B17:B20"/>
    <mergeCell ref="I15:I16"/>
    <mergeCell ref="J15:J16"/>
    <mergeCell ref="I17:I20"/>
    <mergeCell ref="J17:J20"/>
    <mergeCell ref="B6:B8"/>
    <mergeCell ref="B4:B5"/>
    <mergeCell ref="B9:B11"/>
    <mergeCell ref="B12:B13"/>
    <mergeCell ref="I4:I5"/>
    <mergeCell ref="B21:B24"/>
    <mergeCell ref="B25:B27"/>
    <mergeCell ref="I49:I52"/>
    <mergeCell ref="I53:I55"/>
    <mergeCell ref="I86:I87"/>
    <mergeCell ref="B86:B87"/>
    <mergeCell ref="I29:I30"/>
    <mergeCell ref="I6:I8"/>
    <mergeCell ref="B58:B59"/>
    <mergeCell ref="I21:I24"/>
    <mergeCell ref="I74:I77"/>
    <mergeCell ref="I78:I81"/>
    <mergeCell ref="I82:I84"/>
    <mergeCell ref="B60:B63"/>
    <mergeCell ref="B64:B67"/>
    <mergeCell ref="B68:B70"/>
    <mergeCell ref="I64:I67"/>
    <mergeCell ref="J86:J87"/>
    <mergeCell ref="I58:I59"/>
    <mergeCell ref="J58:J59"/>
    <mergeCell ref="I60:I63"/>
    <mergeCell ref="J60:J63"/>
    <mergeCell ref="J49:J52"/>
    <mergeCell ref="J53:J55"/>
    <mergeCell ref="J72:J73"/>
    <mergeCell ref="J74:J77"/>
    <mergeCell ref="J78:J81"/>
    <mergeCell ref="J82:J84"/>
    <mergeCell ref="J64:J67"/>
    <mergeCell ref="J68:J70"/>
    <mergeCell ref="I68:I70"/>
    <mergeCell ref="J45:J48"/>
    <mergeCell ref="B31:B34"/>
    <mergeCell ref="B35:B38"/>
    <mergeCell ref="B39:B41"/>
    <mergeCell ref="B102:B103"/>
    <mergeCell ref="B104:B107"/>
    <mergeCell ref="B108:B111"/>
    <mergeCell ref="B112:B114"/>
    <mergeCell ref="I102:I103"/>
    <mergeCell ref="J102:J103"/>
    <mergeCell ref="I104:I107"/>
    <mergeCell ref="J104:J107"/>
    <mergeCell ref="I108:I111"/>
    <mergeCell ref="J108:J111"/>
    <mergeCell ref="I112:I114"/>
    <mergeCell ref="J112:J114"/>
    <mergeCell ref="I88:I91"/>
    <mergeCell ref="J88:J91"/>
    <mergeCell ref="I92:I95"/>
    <mergeCell ref="J92:J95"/>
    <mergeCell ref="I96:I98"/>
    <mergeCell ref="J96:J98"/>
    <mergeCell ref="B88:B91"/>
    <mergeCell ref="B92:B95"/>
    <mergeCell ref="B122:B125"/>
    <mergeCell ref="B126:B128"/>
    <mergeCell ref="I116:I117"/>
    <mergeCell ref="J116:J117"/>
    <mergeCell ref="I118:I121"/>
    <mergeCell ref="J118:J121"/>
    <mergeCell ref="I122:I125"/>
    <mergeCell ref="J122:J125"/>
    <mergeCell ref="I126:I128"/>
    <mergeCell ref="J126:J128"/>
    <mergeCell ref="B116:B117"/>
    <mergeCell ref="B118:B121"/>
    <mergeCell ref="I146:I149"/>
    <mergeCell ref="J146:J149"/>
    <mergeCell ref="I150:I153"/>
    <mergeCell ref="J150:J153"/>
    <mergeCell ref="I154:I156"/>
    <mergeCell ref="J154:J156"/>
    <mergeCell ref="I158:I159"/>
    <mergeCell ref="B130:B131"/>
    <mergeCell ref="B132:B135"/>
    <mergeCell ref="B136:B139"/>
    <mergeCell ref="B140:B142"/>
    <mergeCell ref="B144:B145"/>
    <mergeCell ref="B146:B149"/>
    <mergeCell ref="B150:B153"/>
    <mergeCell ref="B154:B156"/>
    <mergeCell ref="B158:B159"/>
    <mergeCell ref="I130:I131"/>
    <mergeCell ref="J130:J131"/>
    <mergeCell ref="I132:I135"/>
    <mergeCell ref="J132:J135"/>
    <mergeCell ref="I136:I139"/>
    <mergeCell ref="J136:J139"/>
    <mergeCell ref="I140:I142"/>
    <mergeCell ref="J140:J142"/>
    <mergeCell ref="I144:I145"/>
    <mergeCell ref="J144:J145"/>
    <mergeCell ref="I174:I177"/>
    <mergeCell ref="J174:J177"/>
    <mergeCell ref="I178:I181"/>
    <mergeCell ref="J178:J181"/>
    <mergeCell ref="I182:I184"/>
    <mergeCell ref="J182:J184"/>
    <mergeCell ref="B188:B189"/>
    <mergeCell ref="J158:J159"/>
    <mergeCell ref="I160:I163"/>
    <mergeCell ref="J160:J163"/>
    <mergeCell ref="I164:I167"/>
    <mergeCell ref="J164:J167"/>
    <mergeCell ref="I168:I170"/>
    <mergeCell ref="J168:J170"/>
    <mergeCell ref="I172:I173"/>
    <mergeCell ref="J172:J173"/>
    <mergeCell ref="B160:B163"/>
    <mergeCell ref="B164:B167"/>
    <mergeCell ref="B168:B170"/>
    <mergeCell ref="B172:B173"/>
    <mergeCell ref="B174:B177"/>
    <mergeCell ref="B178:B181"/>
    <mergeCell ref="B182:B184"/>
    <mergeCell ref="B194:B197"/>
    <mergeCell ref="B198:B199"/>
    <mergeCell ref="B201:B202"/>
    <mergeCell ref="B203:B206"/>
    <mergeCell ref="B207:B210"/>
    <mergeCell ref="B211:B212"/>
    <mergeCell ref="B214:B215"/>
    <mergeCell ref="B216:B219"/>
    <mergeCell ref="B190:B193"/>
    <mergeCell ref="B220:B223"/>
    <mergeCell ref="B224:B225"/>
    <mergeCell ref="B227:B228"/>
    <mergeCell ref="B229:B232"/>
    <mergeCell ref="B233:B236"/>
    <mergeCell ref="B237:B238"/>
    <mergeCell ref="B240:B241"/>
    <mergeCell ref="B242:B245"/>
    <mergeCell ref="B246:B249"/>
    <mergeCell ref="B250:B252"/>
    <mergeCell ref="I203:I206"/>
    <mergeCell ref="J203:J206"/>
    <mergeCell ref="I207:I210"/>
    <mergeCell ref="J207:J210"/>
    <mergeCell ref="I211:I212"/>
    <mergeCell ref="J211:J212"/>
    <mergeCell ref="I214:I215"/>
    <mergeCell ref="J214:J215"/>
    <mergeCell ref="I216:I219"/>
    <mergeCell ref="J216:J219"/>
    <mergeCell ref="I220:I223"/>
    <mergeCell ref="J220:J223"/>
    <mergeCell ref="I224:I225"/>
    <mergeCell ref="J224:J225"/>
    <mergeCell ref="I227:I228"/>
    <mergeCell ref="J227:J228"/>
    <mergeCell ref="I229:I232"/>
    <mergeCell ref="J229:J232"/>
    <mergeCell ref="I233:I236"/>
    <mergeCell ref="J233:J236"/>
    <mergeCell ref="I237:I238"/>
    <mergeCell ref="J237:J238"/>
    <mergeCell ref="I240:I241"/>
    <mergeCell ref="I188:I189"/>
    <mergeCell ref="J188:J189"/>
    <mergeCell ref="I190:I193"/>
    <mergeCell ref="J190:J193"/>
    <mergeCell ref="I194:I197"/>
    <mergeCell ref="J194:J197"/>
    <mergeCell ref="I198:I199"/>
    <mergeCell ref="J198:J199"/>
    <mergeCell ref="I201:I202"/>
    <mergeCell ref="J201:J202"/>
    <mergeCell ref="J240:J241"/>
    <mergeCell ref="I242:I245"/>
    <mergeCell ref="J242:J245"/>
    <mergeCell ref="I246:I249"/>
    <mergeCell ref="J246:J249"/>
    <mergeCell ref="I250:I252"/>
    <mergeCell ref="J250:J252"/>
    <mergeCell ref="I254:I255"/>
    <mergeCell ref="J254:J255"/>
    <mergeCell ref="I256:I259"/>
    <mergeCell ref="J256:J259"/>
    <mergeCell ref="I260:I263"/>
    <mergeCell ref="J260:J263"/>
    <mergeCell ref="I264:I266"/>
    <mergeCell ref="J264:J266"/>
    <mergeCell ref="B270:B271"/>
    <mergeCell ref="B254:B255"/>
    <mergeCell ref="B256:B259"/>
    <mergeCell ref="B260:B263"/>
    <mergeCell ref="B264:B266"/>
    <mergeCell ref="I270:I271"/>
    <mergeCell ref="B301:B304"/>
    <mergeCell ref="B305:B307"/>
    <mergeCell ref="B309:B310"/>
    <mergeCell ref="B311:B314"/>
    <mergeCell ref="B315:B317"/>
    <mergeCell ref="B318:B320"/>
    <mergeCell ref="B322:B323"/>
    <mergeCell ref="B324:B327"/>
    <mergeCell ref="B272:B274"/>
    <mergeCell ref="B275:B277"/>
    <mergeCell ref="B278:B279"/>
    <mergeCell ref="B281:B282"/>
    <mergeCell ref="B283:B286"/>
    <mergeCell ref="B287:B290"/>
    <mergeCell ref="B291:B293"/>
    <mergeCell ref="B295:B296"/>
    <mergeCell ref="B297:B300"/>
    <mergeCell ref="I272:I274"/>
    <mergeCell ref="J272:J274"/>
    <mergeCell ref="I275:I277"/>
    <mergeCell ref="J275:J277"/>
    <mergeCell ref="I278:I279"/>
    <mergeCell ref="J278:J279"/>
    <mergeCell ref="I281:I282"/>
    <mergeCell ref="J281:J282"/>
    <mergeCell ref="J297:J300"/>
    <mergeCell ref="I283:I286"/>
    <mergeCell ref="J283:J286"/>
    <mergeCell ref="I287:I290"/>
    <mergeCell ref="J287:J290"/>
    <mergeCell ref="I291:I292"/>
    <mergeCell ref="J291:J292"/>
    <mergeCell ref="I295:I296"/>
    <mergeCell ref="J295:J296"/>
    <mergeCell ref="I297:I300"/>
    <mergeCell ref="I301:I304"/>
    <mergeCell ref="J301:J304"/>
    <mergeCell ref="I305:I307"/>
    <mergeCell ref="J305:J307"/>
    <mergeCell ref="I309:I310"/>
    <mergeCell ref="J309:J310"/>
    <mergeCell ref="I311:I314"/>
    <mergeCell ref="J311:J314"/>
    <mergeCell ref="I315:I317"/>
    <mergeCell ref="J315:J317"/>
    <mergeCell ref="I318:I320"/>
    <mergeCell ref="J318:J320"/>
    <mergeCell ref="I322:I323"/>
    <mergeCell ref="J322:J323"/>
    <mergeCell ref="I324:I327"/>
    <mergeCell ref="J324:J327"/>
    <mergeCell ref="I328:I331"/>
    <mergeCell ref="J328:J331"/>
    <mergeCell ref="I332:I334"/>
    <mergeCell ref="J332:J334"/>
    <mergeCell ref="B332:B334"/>
    <mergeCell ref="B336:B337"/>
    <mergeCell ref="B338:B341"/>
    <mergeCell ref="B342:B345"/>
    <mergeCell ref="B346:B348"/>
    <mergeCell ref="I336:I337"/>
    <mergeCell ref="J336:J337"/>
    <mergeCell ref="I338:I341"/>
    <mergeCell ref="J338:J341"/>
    <mergeCell ref="I342:I345"/>
    <mergeCell ref="J342:J345"/>
    <mergeCell ref="I346:I348"/>
    <mergeCell ref="J346:J348"/>
    <mergeCell ref="J367:J370"/>
    <mergeCell ref="I371:I374"/>
    <mergeCell ref="J371:J374"/>
    <mergeCell ref="I375:I376"/>
    <mergeCell ref="J375:J376"/>
    <mergeCell ref="I378:I379"/>
    <mergeCell ref="B378:B379"/>
    <mergeCell ref="B352:B353"/>
    <mergeCell ref="B354:B357"/>
    <mergeCell ref="B358:B361"/>
    <mergeCell ref="B362:B363"/>
    <mergeCell ref="B365:B366"/>
    <mergeCell ref="B367:B370"/>
    <mergeCell ref="B371:B374"/>
    <mergeCell ref="B375:B376"/>
    <mergeCell ref="J352:J353"/>
    <mergeCell ref="I354:I357"/>
    <mergeCell ref="J354:J357"/>
    <mergeCell ref="I358:I361"/>
    <mergeCell ref="J358:J361"/>
    <mergeCell ref="I362:I363"/>
    <mergeCell ref="J362:J363"/>
    <mergeCell ref="I365:I366"/>
    <mergeCell ref="J365:J366"/>
    <mergeCell ref="B397:B400"/>
    <mergeCell ref="B401:B402"/>
    <mergeCell ref="B404:B405"/>
    <mergeCell ref="B410:B413"/>
    <mergeCell ref="B414:B415"/>
    <mergeCell ref="B417:B418"/>
    <mergeCell ref="B419:B422"/>
    <mergeCell ref="B423:B426"/>
    <mergeCell ref="I352:I353"/>
    <mergeCell ref="I367:I370"/>
    <mergeCell ref="I423:I426"/>
    <mergeCell ref="J423:J426"/>
    <mergeCell ref="I393:I396"/>
    <mergeCell ref="J393:J396"/>
    <mergeCell ref="I397:I400"/>
    <mergeCell ref="J397:J400"/>
    <mergeCell ref="I401:I402"/>
    <mergeCell ref="J401:J402"/>
    <mergeCell ref="I404:I405"/>
    <mergeCell ref="J404:J405"/>
    <mergeCell ref="I406:I409"/>
    <mergeCell ref="J406:J409"/>
    <mergeCell ref="B328:B331"/>
    <mergeCell ref="I410:I413"/>
    <mergeCell ref="J410:J413"/>
    <mergeCell ref="I414:I415"/>
    <mergeCell ref="J414:J415"/>
    <mergeCell ref="I417:I418"/>
    <mergeCell ref="J417:J418"/>
    <mergeCell ref="I419:I422"/>
    <mergeCell ref="J419:J422"/>
    <mergeCell ref="J378:J379"/>
    <mergeCell ref="I380:I383"/>
    <mergeCell ref="J380:J383"/>
    <mergeCell ref="I384:I387"/>
    <mergeCell ref="J384:J387"/>
    <mergeCell ref="I388:I389"/>
    <mergeCell ref="J388:J389"/>
    <mergeCell ref="I391:I392"/>
    <mergeCell ref="J391:J392"/>
    <mergeCell ref="B406:B409"/>
    <mergeCell ref="B380:B383"/>
    <mergeCell ref="B384:B387"/>
    <mergeCell ref="B388:B389"/>
    <mergeCell ref="B391:B392"/>
    <mergeCell ref="B393:B396"/>
  </mergeCells>
  <pageMargins left="0.7" right="0.7" top="0.75" bottom="0.75" header="0.3" footer="0.3"/>
  <pageSetup paperSize="9" scale="81" fitToHeight="0" orientation="landscape" r:id="rId1"/>
  <rowBreaks count="7" manualBreakCount="7">
    <brk id="56" max="11" man="1"/>
    <brk id="98" max="11" man="1"/>
    <brk id="170" max="11" man="1"/>
    <brk id="237" max="11" man="1"/>
    <brk id="307" max="11" man="1"/>
    <brk id="349" max="11" man="1"/>
    <brk id="40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67"/>
  <sheetViews>
    <sheetView tabSelected="1" topLeftCell="A10" zoomScale="98" zoomScaleNormal="98" zoomScaleSheetLayoutView="75" workbookViewId="0">
      <selection activeCell="A41" sqref="A41:K66"/>
    </sheetView>
  </sheetViews>
  <sheetFormatPr defaultRowHeight="15" x14ac:dyDescent="0.25"/>
  <cols>
    <col min="1" max="1" width="2.5703125" style="8" customWidth="1"/>
    <col min="2" max="2" width="30.7109375" customWidth="1"/>
    <col min="3" max="3" width="24.5703125" customWidth="1"/>
    <col min="4" max="4" width="53.28515625" customWidth="1"/>
    <col min="5" max="5" width="9.85546875" hidden="1" customWidth="1"/>
    <col min="6" max="6" width="14.85546875" style="4" customWidth="1"/>
    <col min="7" max="7" width="11" style="122" customWidth="1"/>
    <col min="8" max="8" width="9" style="122" customWidth="1"/>
    <col min="9" max="9" width="9" style="146" hidden="1" customWidth="1"/>
    <col min="10" max="10" width="9.85546875" style="114" hidden="1" customWidth="1"/>
    <col min="11" max="11" width="12.42578125" style="4" customWidth="1"/>
  </cols>
  <sheetData>
    <row r="1" spans="1:11" ht="23.25" x14ac:dyDescent="0.35">
      <c r="A1" s="8" t="s">
        <v>8</v>
      </c>
      <c r="B1" s="151" t="s">
        <v>81</v>
      </c>
      <c r="C1" s="13"/>
    </row>
    <row r="2" spans="1:11" s="5" customFormat="1" ht="45" customHeight="1" x14ac:dyDescent="0.25">
      <c r="A2" s="124" t="s">
        <v>0</v>
      </c>
      <c r="B2" s="125" t="s">
        <v>81</v>
      </c>
      <c r="C2" s="126" t="s">
        <v>146</v>
      </c>
      <c r="D2" s="121" t="s">
        <v>321</v>
      </c>
      <c r="E2" s="93" t="s">
        <v>322</v>
      </c>
      <c r="F2" s="127" t="s">
        <v>3</v>
      </c>
      <c r="G2" s="127" t="s">
        <v>141</v>
      </c>
      <c r="H2" s="127" t="s">
        <v>142</v>
      </c>
      <c r="I2" s="128" t="s">
        <v>553</v>
      </c>
      <c r="J2" s="116" t="s">
        <v>139</v>
      </c>
      <c r="K2" s="117" t="s">
        <v>143</v>
      </c>
    </row>
    <row r="3" spans="1:11" x14ac:dyDescent="0.25">
      <c r="A3" s="90">
        <v>1</v>
      </c>
      <c r="B3" s="90" t="s">
        <v>83</v>
      </c>
      <c r="C3" s="129"/>
      <c r="D3" s="121"/>
      <c r="E3" s="130"/>
      <c r="F3" s="127"/>
      <c r="G3" s="127"/>
      <c r="H3" s="127"/>
      <c r="I3" s="115"/>
      <c r="J3" s="116"/>
      <c r="K3" s="117"/>
    </row>
    <row r="4" spans="1:11" x14ac:dyDescent="0.25">
      <c r="A4" s="113"/>
      <c r="B4" s="605" t="s">
        <v>133</v>
      </c>
      <c r="C4" s="259" t="s">
        <v>157</v>
      </c>
      <c r="D4" s="131" t="s">
        <v>323</v>
      </c>
      <c r="E4" s="94" t="s">
        <v>149</v>
      </c>
      <c r="F4" s="132">
        <v>21.68</v>
      </c>
      <c r="G4" s="132">
        <v>21.68</v>
      </c>
      <c r="H4" s="132">
        <v>21.68</v>
      </c>
      <c r="I4" s="382">
        <f>F4*1.2</f>
        <v>26.015999999999998</v>
      </c>
      <c r="J4" s="133">
        <f>H4/H4-1</f>
        <v>0</v>
      </c>
      <c r="K4" s="134" t="s">
        <v>150</v>
      </c>
    </row>
    <row r="5" spans="1:11" hidden="1" x14ac:dyDescent="0.25">
      <c r="A5" s="113"/>
      <c r="B5" s="605"/>
      <c r="C5" s="259"/>
      <c r="D5" s="131"/>
      <c r="E5" s="94"/>
      <c r="F5" s="132"/>
      <c r="G5" s="132"/>
      <c r="H5" s="132"/>
      <c r="I5" s="382"/>
      <c r="J5" s="133"/>
      <c r="K5" s="134"/>
    </row>
    <row r="6" spans="1:11" x14ac:dyDescent="0.25">
      <c r="A6" s="113"/>
      <c r="B6" s="605" t="s">
        <v>134</v>
      </c>
      <c r="C6" s="259" t="s">
        <v>152</v>
      </c>
      <c r="D6" s="131" t="s">
        <v>324</v>
      </c>
      <c r="E6" s="94" t="s">
        <v>212</v>
      </c>
      <c r="F6" s="132">
        <v>36.35</v>
      </c>
      <c r="G6" s="132">
        <v>36.35</v>
      </c>
      <c r="H6" s="132">
        <v>36.35</v>
      </c>
      <c r="I6" s="606">
        <f>F6*1.2</f>
        <v>43.62</v>
      </c>
      <c r="J6" s="133">
        <f>H6/H6-1</f>
        <v>0</v>
      </c>
      <c r="K6" s="134" t="s">
        <v>150</v>
      </c>
    </row>
    <row r="7" spans="1:11" ht="15.75" hidden="1" customHeight="1" x14ac:dyDescent="0.25">
      <c r="A7" s="113"/>
      <c r="B7" s="605"/>
      <c r="C7" s="259" t="s">
        <v>311</v>
      </c>
      <c r="D7" s="131" t="s">
        <v>325</v>
      </c>
      <c r="E7" s="94" t="s">
        <v>149</v>
      </c>
      <c r="F7" s="132">
        <v>56.22</v>
      </c>
      <c r="G7" s="132">
        <v>56.22</v>
      </c>
      <c r="H7" s="132">
        <v>56.22</v>
      </c>
      <c r="I7" s="606"/>
      <c r="J7" s="133">
        <f>H7/H6-1</f>
        <v>0.54662998624484183</v>
      </c>
      <c r="K7" s="134" t="s">
        <v>151</v>
      </c>
    </row>
    <row r="8" spans="1:11" hidden="1" x14ac:dyDescent="0.25">
      <c r="A8" s="113"/>
      <c r="B8" s="605"/>
      <c r="C8" s="259" t="s">
        <v>157</v>
      </c>
      <c r="D8" s="131" t="s">
        <v>326</v>
      </c>
      <c r="E8" s="94" t="s">
        <v>149</v>
      </c>
      <c r="F8" s="132">
        <v>56.51</v>
      </c>
      <c r="G8" s="132">
        <v>56.51</v>
      </c>
      <c r="H8" s="132">
        <v>56.51</v>
      </c>
      <c r="I8" s="606"/>
      <c r="J8" s="133">
        <f>H8/H6-1</f>
        <v>0.55460797799174677</v>
      </c>
      <c r="K8" s="134" t="s">
        <v>151</v>
      </c>
    </row>
    <row r="9" spans="1:11" hidden="1" x14ac:dyDescent="0.25">
      <c r="A9" s="113"/>
      <c r="B9" s="605"/>
      <c r="C9" s="259" t="s">
        <v>157</v>
      </c>
      <c r="D9" s="131" t="s">
        <v>323</v>
      </c>
      <c r="E9" s="94" t="s">
        <v>149</v>
      </c>
      <c r="F9" s="132">
        <v>85.05</v>
      </c>
      <c r="G9" s="132">
        <v>85.05</v>
      </c>
      <c r="H9" s="132">
        <v>85.05</v>
      </c>
      <c r="I9" s="606"/>
      <c r="J9" s="133">
        <f>H9/H6-1</f>
        <v>1.3397524071526821</v>
      </c>
      <c r="K9" s="134" t="s">
        <v>151</v>
      </c>
    </row>
    <row r="10" spans="1:11" x14ac:dyDescent="0.25">
      <c r="A10" s="113"/>
      <c r="B10" s="605" t="s">
        <v>135</v>
      </c>
      <c r="C10" s="259" t="s">
        <v>152</v>
      </c>
      <c r="D10" s="131" t="s">
        <v>324</v>
      </c>
      <c r="E10" s="94" t="s">
        <v>212</v>
      </c>
      <c r="F10" s="132">
        <v>84.7</v>
      </c>
      <c r="G10" s="132">
        <v>84.7</v>
      </c>
      <c r="H10" s="132">
        <v>84.7</v>
      </c>
      <c r="I10" s="606">
        <f>F10*1.2</f>
        <v>101.64</v>
      </c>
      <c r="J10" s="133">
        <f>F10/F10-1</f>
        <v>0</v>
      </c>
      <c r="K10" s="134" t="s">
        <v>150</v>
      </c>
    </row>
    <row r="11" spans="1:11" ht="13.5" hidden="1" customHeight="1" x14ac:dyDescent="0.25">
      <c r="A11" s="113"/>
      <c r="B11" s="605"/>
      <c r="C11" s="259" t="s">
        <v>311</v>
      </c>
      <c r="D11" s="131" t="s">
        <v>325</v>
      </c>
      <c r="E11" s="94" t="s">
        <v>149</v>
      </c>
      <c r="F11" s="132">
        <v>133.38</v>
      </c>
      <c r="G11" s="132">
        <v>133.38</v>
      </c>
      <c r="H11" s="132">
        <v>133.38</v>
      </c>
      <c r="I11" s="606"/>
      <c r="J11" s="133">
        <f>F11/F10-1</f>
        <v>0.57473435655253824</v>
      </c>
      <c r="K11" s="134" t="s">
        <v>151</v>
      </c>
    </row>
    <row r="12" spans="1:11" hidden="1" x14ac:dyDescent="0.25">
      <c r="A12" s="113"/>
      <c r="B12" s="605"/>
      <c r="C12" s="110" t="s">
        <v>157</v>
      </c>
      <c r="D12" s="81" t="s">
        <v>323</v>
      </c>
      <c r="E12" s="81" t="s">
        <v>149</v>
      </c>
      <c r="F12" s="123">
        <v>202.09</v>
      </c>
      <c r="G12" s="123">
        <v>202.09</v>
      </c>
      <c r="H12" s="123">
        <v>202.09</v>
      </c>
      <c r="I12" s="606"/>
      <c r="J12" s="133">
        <f>F12/F10-1</f>
        <v>1.3859504132231404</v>
      </c>
      <c r="K12" s="134" t="s">
        <v>151</v>
      </c>
    </row>
    <row r="13" spans="1:11" ht="13.5" customHeight="1" x14ac:dyDescent="0.25">
      <c r="A13" s="113"/>
      <c r="B13" s="605" t="s">
        <v>136</v>
      </c>
      <c r="C13" s="135" t="s">
        <v>152</v>
      </c>
      <c r="D13" s="81" t="s">
        <v>324</v>
      </c>
      <c r="E13" s="81" t="s">
        <v>212</v>
      </c>
      <c r="F13" s="123">
        <v>169.4</v>
      </c>
      <c r="G13" s="123">
        <v>169.4</v>
      </c>
      <c r="H13" s="123">
        <v>169.4</v>
      </c>
      <c r="I13" s="472">
        <f>F13*1.2</f>
        <v>203.28</v>
      </c>
      <c r="J13" s="448">
        <f>F13/F13-1</f>
        <v>0</v>
      </c>
      <c r="K13" s="473" t="s">
        <v>150</v>
      </c>
    </row>
    <row r="14" spans="1:11" hidden="1" x14ac:dyDescent="0.25">
      <c r="A14" s="113"/>
      <c r="B14" s="605"/>
      <c r="C14" s="259"/>
      <c r="D14" s="131"/>
      <c r="E14" s="94"/>
      <c r="F14" s="132"/>
      <c r="G14" s="132"/>
      <c r="H14" s="132"/>
      <c r="I14" s="472"/>
      <c r="J14" s="448"/>
      <c r="K14" s="449"/>
    </row>
    <row r="15" spans="1:11" s="144" customFormat="1" x14ac:dyDescent="0.25">
      <c r="A15" s="90">
        <v>2</v>
      </c>
      <c r="B15" s="90" t="s">
        <v>84</v>
      </c>
      <c r="C15" s="129"/>
      <c r="D15" s="130"/>
      <c r="E15" s="130"/>
      <c r="F15" s="141"/>
      <c r="G15" s="142"/>
      <c r="H15" s="142"/>
      <c r="I15" s="147"/>
      <c r="J15" s="143"/>
      <c r="K15" s="141"/>
    </row>
    <row r="16" spans="1:11" x14ac:dyDescent="0.25">
      <c r="A16" s="267"/>
      <c r="B16" s="605" t="s">
        <v>134</v>
      </c>
      <c r="C16" s="136" t="s">
        <v>152</v>
      </c>
      <c r="D16" s="118" t="s">
        <v>327</v>
      </c>
      <c r="E16" s="118" t="s">
        <v>212</v>
      </c>
      <c r="F16" s="137">
        <v>36.35</v>
      </c>
      <c r="G16" s="137">
        <v>36.35</v>
      </c>
      <c r="H16" s="137">
        <v>36.35</v>
      </c>
      <c r="I16" s="607">
        <f>F16*1.2</f>
        <v>43.62</v>
      </c>
      <c r="J16" s="139">
        <f>H16/H16-1</f>
        <v>0</v>
      </c>
      <c r="K16" s="119" t="s">
        <v>150</v>
      </c>
    </row>
    <row r="17" spans="1:11" hidden="1" x14ac:dyDescent="0.25">
      <c r="A17" s="267"/>
      <c r="B17" s="605"/>
      <c r="C17" s="136" t="s">
        <v>311</v>
      </c>
      <c r="D17" s="118" t="s">
        <v>328</v>
      </c>
      <c r="E17" s="118" t="s">
        <v>149</v>
      </c>
      <c r="F17" s="137">
        <v>56.22</v>
      </c>
      <c r="G17" s="137">
        <v>56.22</v>
      </c>
      <c r="H17" s="137">
        <v>56.22</v>
      </c>
      <c r="I17" s="607"/>
      <c r="J17" s="139">
        <f>H17/H16-1</f>
        <v>0.54662998624484183</v>
      </c>
      <c r="K17" s="119" t="s">
        <v>151</v>
      </c>
    </row>
    <row r="18" spans="1:11" hidden="1" x14ac:dyDescent="0.25">
      <c r="A18" s="267"/>
      <c r="B18" s="605"/>
      <c r="C18" s="136" t="s">
        <v>157</v>
      </c>
      <c r="D18" s="118" t="s">
        <v>329</v>
      </c>
      <c r="E18" s="118" t="s">
        <v>149</v>
      </c>
      <c r="F18" s="137">
        <v>56.51</v>
      </c>
      <c r="G18" s="137">
        <v>56.51</v>
      </c>
      <c r="H18" s="137">
        <v>56.51</v>
      </c>
      <c r="I18" s="607"/>
      <c r="J18" s="139">
        <f>H18/H16-1</f>
        <v>0.55460797799174677</v>
      </c>
      <c r="K18" s="119" t="s">
        <v>151</v>
      </c>
    </row>
    <row r="19" spans="1:11" x14ac:dyDescent="0.25">
      <c r="A19" s="267"/>
      <c r="B19" s="605" t="s">
        <v>135</v>
      </c>
      <c r="C19" s="136" t="s">
        <v>311</v>
      </c>
      <c r="D19" s="118" t="s">
        <v>328</v>
      </c>
      <c r="E19" s="118" t="s">
        <v>149</v>
      </c>
      <c r="F19" s="137">
        <v>133.38</v>
      </c>
      <c r="G19" s="137">
        <v>133.38</v>
      </c>
      <c r="H19" s="137">
        <v>133.38</v>
      </c>
      <c r="I19" s="470">
        <f>F19*1.2</f>
        <v>160.05599999999998</v>
      </c>
      <c r="J19" s="450">
        <f>F19/F19-1</f>
        <v>0</v>
      </c>
      <c r="K19" s="471" t="s">
        <v>150</v>
      </c>
    </row>
    <row r="20" spans="1:11" hidden="1" x14ac:dyDescent="0.25">
      <c r="A20" s="267"/>
      <c r="B20" s="605"/>
      <c r="C20" s="136"/>
      <c r="D20" s="118"/>
      <c r="E20" s="118"/>
      <c r="F20" s="137"/>
      <c r="G20" s="138"/>
      <c r="H20" s="138"/>
      <c r="I20" s="470"/>
      <c r="J20" s="450"/>
      <c r="K20" s="451"/>
    </row>
    <row r="21" spans="1:11" x14ac:dyDescent="0.25">
      <c r="A21" s="267"/>
      <c r="B21" s="605" t="s">
        <v>136</v>
      </c>
      <c r="C21" s="136" t="s">
        <v>152</v>
      </c>
      <c r="D21" s="118" t="s">
        <v>327</v>
      </c>
      <c r="E21" s="118" t="s">
        <v>212</v>
      </c>
      <c r="F21" s="137">
        <v>169.4</v>
      </c>
      <c r="G21" s="137">
        <v>169.4</v>
      </c>
      <c r="H21" s="137">
        <v>169.4</v>
      </c>
      <c r="I21" s="383">
        <f>F21*1.2</f>
        <v>203.28</v>
      </c>
      <c r="J21" s="139">
        <f>H21/H21-1</f>
        <v>0</v>
      </c>
      <c r="K21" s="119" t="s">
        <v>150</v>
      </c>
    </row>
    <row r="22" spans="1:11" hidden="1" x14ac:dyDescent="0.25">
      <c r="A22" s="267"/>
      <c r="B22" s="605"/>
      <c r="C22" s="136"/>
      <c r="D22" s="118"/>
      <c r="E22" s="118"/>
      <c r="F22" s="137"/>
      <c r="G22" s="138"/>
      <c r="H22" s="138"/>
      <c r="I22" s="383"/>
      <c r="J22" s="139"/>
      <c r="K22" s="137"/>
    </row>
    <row r="23" spans="1:11" s="144" customFormat="1" x14ac:dyDescent="0.25">
      <c r="A23" s="90">
        <v>3</v>
      </c>
      <c r="B23" s="90" t="s">
        <v>85</v>
      </c>
      <c r="C23" s="129"/>
      <c r="D23" s="130"/>
      <c r="E23" s="130"/>
      <c r="F23" s="141"/>
      <c r="G23" s="142"/>
      <c r="H23" s="142"/>
      <c r="I23" s="147"/>
      <c r="J23" s="143"/>
      <c r="K23" s="141"/>
    </row>
    <row r="24" spans="1:11" x14ac:dyDescent="0.25">
      <c r="A24" s="113"/>
      <c r="B24" s="605" t="s">
        <v>133</v>
      </c>
      <c r="C24" s="259" t="s">
        <v>152</v>
      </c>
      <c r="D24" s="94" t="s">
        <v>330</v>
      </c>
      <c r="E24" s="94" t="s">
        <v>212</v>
      </c>
      <c r="F24" s="2">
        <v>10.1</v>
      </c>
      <c r="G24" s="2">
        <v>10.1</v>
      </c>
      <c r="H24" s="2">
        <v>10.1</v>
      </c>
      <c r="I24" s="553">
        <f>F24*1.2</f>
        <v>12.12</v>
      </c>
      <c r="J24" s="148">
        <f>F24/F24-1</f>
        <v>0</v>
      </c>
      <c r="K24" s="112" t="s">
        <v>150</v>
      </c>
    </row>
    <row r="25" spans="1:11" hidden="1" x14ac:dyDescent="0.25">
      <c r="A25" s="113"/>
      <c r="B25" s="605"/>
      <c r="C25" s="259" t="s">
        <v>157</v>
      </c>
      <c r="D25" s="94" t="s">
        <v>331</v>
      </c>
      <c r="E25" s="94" t="s">
        <v>149</v>
      </c>
      <c r="F25" s="2">
        <v>12.26</v>
      </c>
      <c r="G25" s="2">
        <v>12.26</v>
      </c>
      <c r="H25" s="2">
        <v>12.26</v>
      </c>
      <c r="I25" s="553"/>
      <c r="J25" s="140">
        <f>F25/F24-1</f>
        <v>0.21386138613861383</v>
      </c>
      <c r="K25" s="112" t="s">
        <v>151</v>
      </c>
    </row>
    <row r="26" spans="1:11" x14ac:dyDescent="0.25">
      <c r="A26" s="113"/>
      <c r="B26" s="605" t="s">
        <v>134</v>
      </c>
      <c r="C26" s="259" t="s">
        <v>152</v>
      </c>
      <c r="D26" s="94" t="s">
        <v>330</v>
      </c>
      <c r="E26" s="94" t="s">
        <v>212</v>
      </c>
      <c r="F26" s="2">
        <v>27.55</v>
      </c>
      <c r="G26" s="2">
        <v>27.55</v>
      </c>
      <c r="H26" s="2">
        <v>27.55</v>
      </c>
      <c r="I26" s="553">
        <f>F26*1.2</f>
        <v>33.06</v>
      </c>
      <c r="J26" s="140">
        <f>F26/F26-1</f>
        <v>0</v>
      </c>
      <c r="K26" s="112" t="s">
        <v>150</v>
      </c>
    </row>
    <row r="27" spans="1:11" x14ac:dyDescent="0.25">
      <c r="A27" s="113"/>
      <c r="B27" s="605"/>
      <c r="C27" s="259" t="s">
        <v>311</v>
      </c>
      <c r="D27" s="94" t="s">
        <v>332</v>
      </c>
      <c r="E27" s="94" t="s">
        <v>149</v>
      </c>
      <c r="F27" s="2">
        <v>28.92</v>
      </c>
      <c r="G27" s="2">
        <v>28.92</v>
      </c>
      <c r="H27" s="2">
        <v>28.92</v>
      </c>
      <c r="I27" s="553"/>
      <c r="J27" s="140">
        <f>F27/F26-1</f>
        <v>4.9727767695099789E-2</v>
      </c>
      <c r="K27" s="112" t="s">
        <v>155</v>
      </c>
    </row>
    <row r="28" spans="1:11" hidden="1" x14ac:dyDescent="0.25">
      <c r="A28" s="113"/>
      <c r="B28" s="605"/>
      <c r="C28" s="259" t="s">
        <v>157</v>
      </c>
      <c r="D28" s="94" t="s">
        <v>331</v>
      </c>
      <c r="E28" s="94" t="s">
        <v>149</v>
      </c>
      <c r="F28" s="2">
        <v>33.35</v>
      </c>
      <c r="G28" s="2">
        <v>33.35</v>
      </c>
      <c r="H28" s="2">
        <v>33.35</v>
      </c>
      <c r="I28" s="553"/>
      <c r="J28" s="140">
        <f>F28/F26-1</f>
        <v>0.21052631578947367</v>
      </c>
      <c r="K28" s="112" t="s">
        <v>151</v>
      </c>
    </row>
    <row r="29" spans="1:11" x14ac:dyDescent="0.25">
      <c r="A29" s="113"/>
      <c r="B29" s="605" t="s">
        <v>135</v>
      </c>
      <c r="C29" s="259" t="s">
        <v>157</v>
      </c>
      <c r="D29" s="94" t="s">
        <v>331</v>
      </c>
      <c r="E29" s="94" t="s">
        <v>149</v>
      </c>
      <c r="F29" s="2">
        <v>78.680000000000007</v>
      </c>
      <c r="G29" s="2">
        <v>78.680000000000007</v>
      </c>
      <c r="H29" s="2">
        <v>78.680000000000007</v>
      </c>
      <c r="I29" s="553">
        <f>F29*1.2</f>
        <v>94.416000000000011</v>
      </c>
      <c r="J29" s="140">
        <f>F29/F30-1</f>
        <v>-0.42719860221316253</v>
      </c>
      <c r="K29" s="112" t="s">
        <v>150</v>
      </c>
    </row>
    <row r="30" spans="1:11" hidden="1" x14ac:dyDescent="0.25">
      <c r="A30" s="113"/>
      <c r="B30" s="605"/>
      <c r="C30" s="259" t="s">
        <v>311</v>
      </c>
      <c r="D30" s="94" t="s">
        <v>332</v>
      </c>
      <c r="E30" s="94" t="s">
        <v>149</v>
      </c>
      <c r="F30" s="2">
        <v>137.36000000000001</v>
      </c>
      <c r="G30" s="2">
        <v>137.36000000000001</v>
      </c>
      <c r="H30" s="2">
        <v>137.36000000000001</v>
      </c>
      <c r="I30" s="553"/>
      <c r="J30" s="140">
        <f>F30/F30-1</f>
        <v>0</v>
      </c>
      <c r="K30" s="112" t="s">
        <v>151</v>
      </c>
    </row>
    <row r="31" spans="1:11" x14ac:dyDescent="0.25">
      <c r="A31" s="113"/>
      <c r="B31" s="605" t="s">
        <v>136</v>
      </c>
      <c r="C31" s="259" t="s">
        <v>152</v>
      </c>
      <c r="D31" s="94" t="s">
        <v>330</v>
      </c>
      <c r="E31" s="94" t="s">
        <v>212</v>
      </c>
      <c r="F31" s="2">
        <v>128.4</v>
      </c>
      <c r="G31" s="2">
        <v>128.4</v>
      </c>
      <c r="H31" s="2">
        <v>128.4</v>
      </c>
      <c r="I31" s="553">
        <f>F31*1.2</f>
        <v>154.08000000000001</v>
      </c>
      <c r="J31" s="140">
        <f>F31/F31-1</f>
        <v>0</v>
      </c>
      <c r="K31" s="112" t="s">
        <v>150</v>
      </c>
    </row>
    <row r="32" spans="1:11" ht="13.5" customHeight="1" x14ac:dyDescent="0.25">
      <c r="A32" s="113"/>
      <c r="B32" s="605"/>
      <c r="C32" s="259" t="s">
        <v>157</v>
      </c>
      <c r="D32" s="94" t="s">
        <v>331</v>
      </c>
      <c r="E32" s="94" t="s">
        <v>149</v>
      </c>
      <c r="F32" s="2">
        <v>152.06</v>
      </c>
      <c r="G32" s="2">
        <v>152.06</v>
      </c>
      <c r="H32" s="2">
        <v>152.06</v>
      </c>
      <c r="I32" s="553"/>
      <c r="J32" s="140">
        <f>F32/F31-1</f>
        <v>0.1842679127725857</v>
      </c>
      <c r="K32" s="112" t="s">
        <v>155</v>
      </c>
    </row>
    <row r="33" spans="1:12" x14ac:dyDescent="0.25">
      <c r="A33" s="90">
        <v>4</v>
      </c>
      <c r="B33" s="90" t="s">
        <v>86</v>
      </c>
      <c r="C33" s="129"/>
      <c r="D33" s="130"/>
      <c r="E33" s="130"/>
      <c r="F33" s="141"/>
      <c r="G33" s="142"/>
      <c r="H33" s="142"/>
      <c r="I33" s="147"/>
      <c r="J33" s="143"/>
      <c r="K33" s="141"/>
    </row>
    <row r="34" spans="1:12" x14ac:dyDescent="0.25">
      <c r="A34" s="113"/>
      <c r="B34" s="605" t="s">
        <v>133</v>
      </c>
      <c r="C34" s="259" t="s">
        <v>152</v>
      </c>
      <c r="D34" s="94" t="s">
        <v>333</v>
      </c>
      <c r="E34" s="94" t="s">
        <v>212</v>
      </c>
      <c r="F34" s="2">
        <v>9.1999999999999993</v>
      </c>
      <c r="G34" s="2">
        <v>9.1999999999999993</v>
      </c>
      <c r="H34" s="2">
        <v>9.1999999999999993</v>
      </c>
      <c r="I34" s="553">
        <f>F34*1.2</f>
        <v>11.04</v>
      </c>
      <c r="J34" s="140">
        <f>F34/F34-1</f>
        <v>0</v>
      </c>
      <c r="K34" s="112" t="s">
        <v>150</v>
      </c>
    </row>
    <row r="35" spans="1:12" hidden="1" x14ac:dyDescent="0.25">
      <c r="A35" s="113"/>
      <c r="B35" s="605"/>
      <c r="C35" s="259" t="s">
        <v>157</v>
      </c>
      <c r="D35" s="94" t="s">
        <v>334</v>
      </c>
      <c r="E35" s="94" t="s">
        <v>149</v>
      </c>
      <c r="F35" s="2">
        <v>16.48</v>
      </c>
      <c r="G35" s="2">
        <v>16.48</v>
      </c>
      <c r="H35" s="2">
        <v>16.48</v>
      </c>
      <c r="I35" s="553"/>
      <c r="J35" s="140">
        <f>F35/F34-1</f>
        <v>0.79130434782608705</v>
      </c>
      <c r="K35" s="112" t="s">
        <v>151</v>
      </c>
    </row>
    <row r="36" spans="1:12" x14ac:dyDescent="0.25">
      <c r="A36" s="113"/>
      <c r="B36" s="605" t="s">
        <v>134</v>
      </c>
      <c r="C36" s="259" t="s">
        <v>152</v>
      </c>
      <c r="D36" s="94" t="s">
        <v>333</v>
      </c>
      <c r="E36" s="94" t="s">
        <v>212</v>
      </c>
      <c r="F36" s="2">
        <v>28.4</v>
      </c>
      <c r="G36" s="2">
        <v>28.4</v>
      </c>
      <c r="H36" s="2">
        <v>28.4</v>
      </c>
      <c r="I36" s="553">
        <f>H36*1.2</f>
        <v>34.08</v>
      </c>
      <c r="J36" s="140">
        <f>H36/H36-1</f>
        <v>0</v>
      </c>
      <c r="K36" s="112" t="s">
        <v>150</v>
      </c>
    </row>
    <row r="37" spans="1:12" hidden="1" x14ac:dyDescent="0.25">
      <c r="A37" s="113"/>
      <c r="B37" s="605"/>
      <c r="C37" s="259" t="s">
        <v>157</v>
      </c>
      <c r="D37" s="94" t="s">
        <v>334</v>
      </c>
      <c r="E37" s="94" t="s">
        <v>149</v>
      </c>
      <c r="F37" s="2">
        <v>50.91</v>
      </c>
      <c r="G37" s="2">
        <v>50.91</v>
      </c>
      <c r="H37" s="2">
        <v>50.91</v>
      </c>
      <c r="I37" s="553"/>
      <c r="J37" s="140">
        <f>H37/H36-1</f>
        <v>0.7926056338028169</v>
      </c>
      <c r="K37" s="112" t="s">
        <v>151</v>
      </c>
    </row>
    <row r="38" spans="1:12" hidden="1" x14ac:dyDescent="0.25">
      <c r="A38" s="113"/>
      <c r="B38" s="605"/>
      <c r="C38" s="259" t="s">
        <v>311</v>
      </c>
      <c r="D38" s="94" t="s">
        <v>335</v>
      </c>
      <c r="E38" s="94" t="s">
        <v>149</v>
      </c>
      <c r="F38" s="2">
        <v>58.99</v>
      </c>
      <c r="G38" s="2">
        <v>58.99</v>
      </c>
      <c r="H38" s="2">
        <v>58.99</v>
      </c>
      <c r="I38" s="553"/>
      <c r="J38" s="140">
        <f>H38/H36-1</f>
        <v>1.0771126760563381</v>
      </c>
      <c r="K38" s="112" t="s">
        <v>151</v>
      </c>
    </row>
    <row r="39" spans="1:12" x14ac:dyDescent="0.25">
      <c r="A39" s="113"/>
      <c r="B39" s="605" t="s">
        <v>136</v>
      </c>
      <c r="C39" s="259" t="s">
        <v>157</v>
      </c>
      <c r="D39" s="94" t="s">
        <v>334</v>
      </c>
      <c r="E39" s="94" t="s">
        <v>149</v>
      </c>
      <c r="F39" s="2">
        <v>243.29</v>
      </c>
      <c r="G39" s="2">
        <v>243.29</v>
      </c>
      <c r="H39" s="2">
        <v>243.29</v>
      </c>
      <c r="I39" s="381">
        <f>F39*1.2</f>
        <v>291.94799999999998</v>
      </c>
      <c r="J39" s="140">
        <f>H39/H39-1</f>
        <v>0</v>
      </c>
      <c r="K39" s="112" t="s">
        <v>150</v>
      </c>
    </row>
    <row r="40" spans="1:12" hidden="1" x14ac:dyDescent="0.25">
      <c r="A40" s="113"/>
      <c r="B40" s="605"/>
      <c r="C40" s="259"/>
      <c r="D40" s="94"/>
      <c r="E40" s="94"/>
      <c r="F40" s="2"/>
      <c r="G40" s="123"/>
      <c r="H40" s="123"/>
      <c r="I40" s="381"/>
      <c r="J40" s="140"/>
      <c r="K40" s="2"/>
    </row>
    <row r="41" spans="1:12" x14ac:dyDescent="0.25">
      <c r="A41" s="90">
        <v>5</v>
      </c>
      <c r="B41" s="90" t="s">
        <v>87</v>
      </c>
      <c r="C41" s="129"/>
      <c r="D41" s="130"/>
      <c r="E41" s="130"/>
      <c r="F41" s="141"/>
      <c r="G41" s="142"/>
      <c r="H41" s="142"/>
      <c r="I41" s="147"/>
      <c r="J41" s="143"/>
      <c r="K41" s="141"/>
    </row>
    <row r="42" spans="1:12" x14ac:dyDescent="0.25">
      <c r="A42" s="113"/>
      <c r="B42" s="605" t="s">
        <v>133</v>
      </c>
      <c r="C42" s="259" t="s">
        <v>152</v>
      </c>
      <c r="D42" s="94" t="s">
        <v>167</v>
      </c>
      <c r="E42" s="94" t="s">
        <v>212</v>
      </c>
      <c r="F42" s="2">
        <v>9.65</v>
      </c>
      <c r="G42" s="2">
        <v>9.65</v>
      </c>
      <c r="H42" s="2">
        <v>9.65</v>
      </c>
      <c r="I42" s="553">
        <f>F42*1.2</f>
        <v>11.58</v>
      </c>
      <c r="J42" s="140">
        <f>F42/F42-1</f>
        <v>0</v>
      </c>
      <c r="K42" s="112" t="s">
        <v>150</v>
      </c>
      <c r="L42" s="150"/>
    </row>
    <row r="43" spans="1:12" hidden="1" x14ac:dyDescent="0.25">
      <c r="A43" s="113"/>
      <c r="B43" s="605"/>
      <c r="C43" s="259" t="s">
        <v>157</v>
      </c>
      <c r="D43" s="94" t="s">
        <v>336</v>
      </c>
      <c r="E43" s="94" t="s">
        <v>149</v>
      </c>
      <c r="F43" s="2">
        <v>14.72</v>
      </c>
      <c r="G43" s="2">
        <v>14.72</v>
      </c>
      <c r="H43" s="2">
        <v>14.72</v>
      </c>
      <c r="I43" s="553"/>
      <c r="J43" s="140">
        <f>F43/F42-1</f>
        <v>0.52538860103626939</v>
      </c>
      <c r="K43" s="112" t="s">
        <v>151</v>
      </c>
    </row>
    <row r="44" spans="1:12" x14ac:dyDescent="0.25">
      <c r="A44" s="113"/>
      <c r="B44" s="605" t="s">
        <v>134</v>
      </c>
      <c r="C44" s="259" t="s">
        <v>311</v>
      </c>
      <c r="D44" s="94" t="s">
        <v>337</v>
      </c>
      <c r="E44" s="94" t="s">
        <v>149</v>
      </c>
      <c r="F44" s="2">
        <v>15.18</v>
      </c>
      <c r="G44" s="2">
        <v>15.18</v>
      </c>
      <c r="H44" s="2">
        <v>15.18</v>
      </c>
      <c r="I44" s="553">
        <f>F44*1.2</f>
        <v>18.215999999999998</v>
      </c>
      <c r="J44" s="140">
        <f>H44/H44-1</f>
        <v>0</v>
      </c>
      <c r="K44" s="112" t="s">
        <v>150</v>
      </c>
    </row>
    <row r="45" spans="1:12" hidden="1" x14ac:dyDescent="0.25">
      <c r="A45" s="113"/>
      <c r="B45" s="605"/>
      <c r="C45" s="259" t="s">
        <v>152</v>
      </c>
      <c r="D45" s="94" t="s">
        <v>167</v>
      </c>
      <c r="E45" s="94" t="s">
        <v>212</v>
      </c>
      <c r="F45" s="2">
        <v>23.85</v>
      </c>
      <c r="G45" s="2">
        <v>23.85</v>
      </c>
      <c r="H45" s="2">
        <v>23.85</v>
      </c>
      <c r="I45" s="553"/>
      <c r="J45" s="140">
        <f>H45/H44-1</f>
        <v>0.57114624505928857</v>
      </c>
      <c r="K45" s="112" t="s">
        <v>151</v>
      </c>
    </row>
    <row r="46" spans="1:12" hidden="1" x14ac:dyDescent="0.25">
      <c r="A46" s="113"/>
      <c r="B46" s="605"/>
      <c r="C46" s="259" t="s">
        <v>157</v>
      </c>
      <c r="D46" s="94" t="s">
        <v>336</v>
      </c>
      <c r="E46" s="94" t="s">
        <v>149</v>
      </c>
      <c r="F46" s="2">
        <v>50.33</v>
      </c>
      <c r="G46" s="2">
        <v>50.33</v>
      </c>
      <c r="H46" s="2">
        <v>50.33</v>
      </c>
      <c r="I46" s="553"/>
      <c r="J46" s="140">
        <f>H46/H44-1</f>
        <v>2.3155467720685112</v>
      </c>
      <c r="K46" s="112" t="s">
        <v>151</v>
      </c>
    </row>
    <row r="47" spans="1:12" x14ac:dyDescent="0.25">
      <c r="A47" s="113"/>
      <c r="B47" s="380" t="s">
        <v>135</v>
      </c>
      <c r="C47" s="259" t="s">
        <v>311</v>
      </c>
      <c r="D47" s="94" t="s">
        <v>337</v>
      </c>
      <c r="E47" s="94" t="s">
        <v>149</v>
      </c>
      <c r="F47" s="2">
        <v>47.42</v>
      </c>
      <c r="G47" s="2">
        <v>47.42</v>
      </c>
      <c r="H47" s="2">
        <v>47.42</v>
      </c>
      <c r="I47" s="381">
        <f>F47*1.2</f>
        <v>56.904000000000003</v>
      </c>
      <c r="J47" s="140">
        <f>H47/H47-1</f>
        <v>0</v>
      </c>
      <c r="K47" s="112" t="s">
        <v>150</v>
      </c>
    </row>
    <row r="48" spans="1:12" x14ac:dyDescent="0.25">
      <c r="A48" s="113"/>
      <c r="B48" s="380" t="s">
        <v>136</v>
      </c>
      <c r="C48" s="259" t="s">
        <v>157</v>
      </c>
      <c r="D48" s="94" t="s">
        <v>336</v>
      </c>
      <c r="E48" s="94" t="s">
        <v>149</v>
      </c>
      <c r="F48" s="2">
        <v>229.55</v>
      </c>
      <c r="G48" s="2">
        <v>229.55</v>
      </c>
      <c r="H48" s="2">
        <v>229.55</v>
      </c>
      <c r="I48" s="381">
        <f>F48*1.2</f>
        <v>275.45999999999998</v>
      </c>
      <c r="J48" s="140">
        <f>H48/H48-1</f>
        <v>0</v>
      </c>
      <c r="K48" s="112" t="s">
        <v>150</v>
      </c>
    </row>
    <row r="49" spans="1:11" x14ac:dyDescent="0.25">
      <c r="A49" s="90">
        <v>6</v>
      </c>
      <c r="B49" s="90" t="s">
        <v>88</v>
      </c>
      <c r="C49" s="129"/>
      <c r="D49" s="130"/>
      <c r="E49" s="130"/>
      <c r="F49" s="141"/>
      <c r="G49" s="142"/>
      <c r="H49" s="142"/>
      <c r="I49" s="147"/>
      <c r="J49" s="143"/>
      <c r="K49" s="141"/>
    </row>
    <row r="50" spans="1:11" x14ac:dyDescent="0.25">
      <c r="A50" s="113"/>
      <c r="B50" s="605" t="s">
        <v>133</v>
      </c>
      <c r="C50" s="259" t="s">
        <v>152</v>
      </c>
      <c r="D50" s="94" t="s">
        <v>338</v>
      </c>
      <c r="E50" s="94" t="s">
        <v>212</v>
      </c>
      <c r="F50" s="2">
        <v>9.65</v>
      </c>
      <c r="G50" s="2">
        <v>9.65</v>
      </c>
      <c r="H50" s="2">
        <v>9.65</v>
      </c>
      <c r="I50" s="553">
        <f>F50*1.2</f>
        <v>11.58</v>
      </c>
      <c r="J50" s="140">
        <f>H50/H50-1</f>
        <v>0</v>
      </c>
      <c r="K50" s="112" t="s">
        <v>150</v>
      </c>
    </row>
    <row r="51" spans="1:11" hidden="1" x14ac:dyDescent="0.25">
      <c r="A51" s="113"/>
      <c r="B51" s="605"/>
      <c r="C51" s="259" t="s">
        <v>157</v>
      </c>
      <c r="D51" s="94" t="s">
        <v>336</v>
      </c>
      <c r="E51" s="94" t="s">
        <v>149</v>
      </c>
      <c r="F51" s="2">
        <v>12.65</v>
      </c>
      <c r="G51" s="2">
        <v>12.65</v>
      </c>
      <c r="H51" s="2">
        <v>12.65</v>
      </c>
      <c r="I51" s="553"/>
      <c r="J51" s="140">
        <f>H51/H50-1</f>
        <v>0.31088082901554404</v>
      </c>
      <c r="K51" s="112" t="s">
        <v>151</v>
      </c>
    </row>
    <row r="52" spans="1:11" x14ac:dyDescent="0.25">
      <c r="A52" s="113"/>
      <c r="B52" s="605" t="s">
        <v>134</v>
      </c>
      <c r="C52" s="259" t="s">
        <v>311</v>
      </c>
      <c r="D52" s="94" t="s">
        <v>266</v>
      </c>
      <c r="E52" s="94" t="s">
        <v>149</v>
      </c>
      <c r="F52" s="2">
        <v>13.65</v>
      </c>
      <c r="G52" s="2">
        <v>13.65</v>
      </c>
      <c r="H52" s="2">
        <v>13.65</v>
      </c>
      <c r="I52" s="553">
        <f>F52*1.2</f>
        <v>16.38</v>
      </c>
      <c r="J52" s="140">
        <f>H52/H52-1</f>
        <v>0</v>
      </c>
      <c r="K52" s="112" t="s">
        <v>150</v>
      </c>
    </row>
    <row r="53" spans="1:11" hidden="1" x14ac:dyDescent="0.25">
      <c r="A53" s="113"/>
      <c r="B53" s="605"/>
      <c r="C53" s="259" t="s">
        <v>152</v>
      </c>
      <c r="D53" s="94" t="s">
        <v>338</v>
      </c>
      <c r="E53" s="94" t="s">
        <v>212</v>
      </c>
      <c r="F53" s="2">
        <v>23.85</v>
      </c>
      <c r="G53" s="2">
        <v>23.85</v>
      </c>
      <c r="H53" s="2">
        <v>23.85</v>
      </c>
      <c r="I53" s="553"/>
      <c r="J53" s="140">
        <f>H53/H52-1</f>
        <v>0.74725274725274726</v>
      </c>
      <c r="K53" s="112" t="s">
        <v>151</v>
      </c>
    </row>
    <row r="54" spans="1:11" hidden="1" x14ac:dyDescent="0.25">
      <c r="A54" s="113"/>
      <c r="B54" s="605"/>
      <c r="C54" s="259" t="s">
        <v>157</v>
      </c>
      <c r="D54" s="94" t="s">
        <v>336</v>
      </c>
      <c r="E54" s="94" t="s">
        <v>149</v>
      </c>
      <c r="F54" s="2">
        <v>36.1</v>
      </c>
      <c r="G54" s="2">
        <v>36.1</v>
      </c>
      <c r="H54" s="2">
        <v>36.1</v>
      </c>
      <c r="I54" s="553"/>
      <c r="J54" s="140">
        <f>H54/H52-1</f>
        <v>1.6446886446886446</v>
      </c>
      <c r="K54" s="112" t="s">
        <v>151</v>
      </c>
    </row>
    <row r="55" spans="1:11" x14ac:dyDescent="0.25">
      <c r="A55" s="113"/>
      <c r="B55" s="605" t="s">
        <v>135</v>
      </c>
      <c r="C55" s="149" t="s">
        <v>311</v>
      </c>
      <c r="D55" s="53" t="s">
        <v>266</v>
      </c>
      <c r="E55" s="53" t="s">
        <v>149</v>
      </c>
      <c r="F55" s="2">
        <v>43.26</v>
      </c>
      <c r="G55" s="2">
        <v>43.26</v>
      </c>
      <c r="H55" s="2">
        <v>43.26</v>
      </c>
      <c r="I55" s="381">
        <f>F55*1.2</f>
        <v>51.911999999999999</v>
      </c>
      <c r="J55" s="140">
        <f>H55/H55-1</f>
        <v>0</v>
      </c>
      <c r="K55" s="112" t="s">
        <v>150</v>
      </c>
    </row>
    <row r="56" spans="1:11" hidden="1" x14ac:dyDescent="0.25">
      <c r="A56" s="113"/>
      <c r="B56" s="605"/>
      <c r="C56" s="259"/>
      <c r="D56" s="94"/>
      <c r="E56" s="94"/>
      <c r="F56" s="2"/>
      <c r="G56" s="123"/>
      <c r="H56" s="123"/>
      <c r="I56" s="381"/>
      <c r="J56" s="140"/>
      <c r="K56" s="2"/>
    </row>
    <row r="57" spans="1:11" x14ac:dyDescent="0.25">
      <c r="A57" s="90">
        <v>7</v>
      </c>
      <c r="B57" s="90" t="s">
        <v>89</v>
      </c>
      <c r="C57" s="129"/>
      <c r="D57" s="130"/>
      <c r="E57" s="130"/>
      <c r="F57" s="141"/>
      <c r="G57" s="142"/>
      <c r="H57" s="142"/>
      <c r="I57" s="147"/>
      <c r="J57" s="143"/>
      <c r="K57" s="141"/>
    </row>
    <row r="58" spans="1:11" ht="15.75" customHeight="1" x14ac:dyDescent="0.25">
      <c r="A58" s="113"/>
      <c r="B58" s="605" t="s">
        <v>133</v>
      </c>
      <c r="C58" s="259" t="s">
        <v>152</v>
      </c>
      <c r="D58" s="94" t="s">
        <v>339</v>
      </c>
      <c r="E58" s="94" t="s">
        <v>212</v>
      </c>
      <c r="F58" s="2">
        <v>9.65</v>
      </c>
      <c r="G58" s="2">
        <v>9.65</v>
      </c>
      <c r="H58" s="2">
        <v>9.65</v>
      </c>
      <c r="I58" s="553">
        <f>F58*1.2</f>
        <v>11.58</v>
      </c>
      <c r="J58" s="140">
        <f>G58/G58-1</f>
        <v>0</v>
      </c>
      <c r="K58" s="112" t="s">
        <v>150</v>
      </c>
    </row>
    <row r="59" spans="1:11" ht="15.75" hidden="1" customHeight="1" x14ac:dyDescent="0.25">
      <c r="A59" s="113"/>
      <c r="B59" s="605"/>
      <c r="C59" s="259" t="s">
        <v>157</v>
      </c>
      <c r="D59" s="94" t="s">
        <v>336</v>
      </c>
      <c r="E59" s="94" t="s">
        <v>149</v>
      </c>
      <c r="F59" s="2">
        <v>14.72</v>
      </c>
      <c r="G59" s="2">
        <v>14.72</v>
      </c>
      <c r="H59" s="2">
        <v>14.72</v>
      </c>
      <c r="I59" s="553"/>
      <c r="J59" s="140">
        <f>H59/H58-1</f>
        <v>0.52538860103626939</v>
      </c>
      <c r="K59" s="112" t="s">
        <v>151</v>
      </c>
    </row>
    <row r="60" spans="1:11" ht="15.75" customHeight="1" x14ac:dyDescent="0.25">
      <c r="A60" s="113"/>
      <c r="B60" s="605" t="s">
        <v>134</v>
      </c>
      <c r="C60" s="259" t="s">
        <v>311</v>
      </c>
      <c r="D60" s="94" t="s">
        <v>340</v>
      </c>
      <c r="E60" s="94" t="s">
        <v>149</v>
      </c>
      <c r="F60" s="2">
        <v>13.65</v>
      </c>
      <c r="G60" s="2">
        <v>13.65</v>
      </c>
      <c r="H60" s="2">
        <v>13.65</v>
      </c>
      <c r="I60" s="553">
        <f>F60*1.2</f>
        <v>16.38</v>
      </c>
      <c r="J60" s="140">
        <f>H60/H60-1</f>
        <v>0</v>
      </c>
      <c r="K60" s="112" t="s">
        <v>150</v>
      </c>
    </row>
    <row r="61" spans="1:11" ht="15.75" hidden="1" customHeight="1" x14ac:dyDescent="0.25">
      <c r="A61" s="113"/>
      <c r="B61" s="605"/>
      <c r="C61" s="259" t="s">
        <v>152</v>
      </c>
      <c r="D61" s="94" t="s">
        <v>339</v>
      </c>
      <c r="E61" s="94" t="s">
        <v>212</v>
      </c>
      <c r="F61" s="2">
        <v>23.85</v>
      </c>
      <c r="G61" s="2">
        <v>23.85</v>
      </c>
      <c r="H61" s="2">
        <v>23.85</v>
      </c>
      <c r="I61" s="553"/>
      <c r="J61" s="140">
        <f>H61/H60-1</f>
        <v>0.74725274725274726</v>
      </c>
      <c r="K61" s="112" t="s">
        <v>151</v>
      </c>
    </row>
    <row r="62" spans="1:11" ht="15.75" hidden="1" customHeight="1" x14ac:dyDescent="0.25">
      <c r="A62" s="113"/>
      <c r="B62" s="605"/>
      <c r="C62" s="259" t="s">
        <v>157</v>
      </c>
      <c r="D62" s="94" t="s">
        <v>336</v>
      </c>
      <c r="E62" s="94" t="s">
        <v>149</v>
      </c>
      <c r="F62" s="2">
        <v>50.33</v>
      </c>
      <c r="G62" s="2">
        <v>50.33</v>
      </c>
      <c r="H62" s="2">
        <v>50.33</v>
      </c>
      <c r="I62" s="553"/>
      <c r="J62" s="140">
        <f>H62/H60-1</f>
        <v>2.687179487179487</v>
      </c>
      <c r="K62" s="112" t="s">
        <v>151</v>
      </c>
    </row>
    <row r="63" spans="1:11" ht="15.75" customHeight="1" x14ac:dyDescent="0.25">
      <c r="A63" s="113"/>
      <c r="B63" s="605" t="s">
        <v>135</v>
      </c>
      <c r="C63" s="259" t="s">
        <v>311</v>
      </c>
      <c r="D63" s="94" t="s">
        <v>340</v>
      </c>
      <c r="E63" s="94" t="s">
        <v>149</v>
      </c>
      <c r="F63" s="2">
        <v>43.26</v>
      </c>
      <c r="G63" s="2">
        <v>43.26</v>
      </c>
      <c r="H63" s="2">
        <v>43.26</v>
      </c>
      <c r="I63" s="381">
        <f>F63*1.2</f>
        <v>51.911999999999999</v>
      </c>
      <c r="J63" s="140">
        <f>H63/H63-1</f>
        <v>0</v>
      </c>
      <c r="K63" s="112" t="s">
        <v>150</v>
      </c>
    </row>
    <row r="64" spans="1:11" ht="15.75" hidden="1" customHeight="1" x14ac:dyDescent="0.25">
      <c r="A64" s="113"/>
      <c r="B64" s="605"/>
      <c r="C64" s="259"/>
      <c r="D64" s="94"/>
      <c r="E64" s="94"/>
      <c r="F64" s="2"/>
      <c r="G64" s="123"/>
      <c r="H64" s="123"/>
      <c r="I64" s="381"/>
      <c r="J64" s="140"/>
      <c r="K64" s="2"/>
    </row>
    <row r="65" spans="1:11" ht="15.75" customHeight="1" x14ac:dyDescent="0.25">
      <c r="A65" s="113"/>
      <c r="B65" s="605" t="s">
        <v>136</v>
      </c>
      <c r="C65" s="259" t="s">
        <v>157</v>
      </c>
      <c r="D65" s="94" t="s">
        <v>336</v>
      </c>
      <c r="E65" s="94" t="s">
        <v>149</v>
      </c>
      <c r="F65" s="2">
        <v>229.55</v>
      </c>
      <c r="G65" s="2">
        <v>229.55</v>
      </c>
      <c r="H65" s="2">
        <v>229.55</v>
      </c>
      <c r="I65" s="381">
        <f>F65*1.2</f>
        <v>275.45999999999998</v>
      </c>
      <c r="J65" s="140">
        <f>H65/H65-1</f>
        <v>0</v>
      </c>
      <c r="K65" s="112" t="s">
        <v>150</v>
      </c>
    </row>
    <row r="66" spans="1:11" ht="15.75" hidden="1" customHeight="1" x14ac:dyDescent="0.25">
      <c r="A66" s="113"/>
      <c r="B66" s="605"/>
      <c r="C66" s="259"/>
      <c r="D66" s="94"/>
      <c r="E66" s="94"/>
      <c r="F66" s="2"/>
      <c r="G66" s="123"/>
      <c r="H66" s="123"/>
      <c r="I66" s="381"/>
      <c r="J66" s="140"/>
      <c r="K66" s="2"/>
    </row>
    <row r="67" spans="1:11" x14ac:dyDescent="0.25">
      <c r="B67" s="109"/>
    </row>
  </sheetData>
  <sheetProtection algorithmName="SHA-512" hashValue="sqPhlUmtEzu1QF96plZzPpz2O+W+mdC9loSfkshclnJPUyizH/+g5fn78FTzrUezjeTWDB6jVx0yc35KmQlCOQ==" saltValue="vO6HH1+L4OWOnctACyR+1w==" spinCount="100000" sheet="1" objects="1" scenarios="1"/>
  <sortState ref="C29:H30">
    <sortCondition ref="G29:G30"/>
  </sortState>
  <mergeCells count="38">
    <mergeCell ref="B63:B64"/>
    <mergeCell ref="B65:B66"/>
    <mergeCell ref="I58:I59"/>
    <mergeCell ref="I60:I62"/>
    <mergeCell ref="B58:B59"/>
    <mergeCell ref="B60:B62"/>
    <mergeCell ref="B50:B51"/>
    <mergeCell ref="B52:B54"/>
    <mergeCell ref="B55:B56"/>
    <mergeCell ref="I50:I51"/>
    <mergeCell ref="I52:I54"/>
    <mergeCell ref="I42:I43"/>
    <mergeCell ref="I44:I46"/>
    <mergeCell ref="I31:I32"/>
    <mergeCell ref="B34:B35"/>
    <mergeCell ref="B36:B38"/>
    <mergeCell ref="B39:B40"/>
    <mergeCell ref="I34:I35"/>
    <mergeCell ref="I36:I38"/>
    <mergeCell ref="B31:B32"/>
    <mergeCell ref="B42:B43"/>
    <mergeCell ref="B44:B46"/>
    <mergeCell ref="B26:B28"/>
    <mergeCell ref="B29:B30"/>
    <mergeCell ref="I6:I9"/>
    <mergeCell ref="I10:I12"/>
    <mergeCell ref="I24:I25"/>
    <mergeCell ref="I26:I28"/>
    <mergeCell ref="I29:I30"/>
    <mergeCell ref="B16:B18"/>
    <mergeCell ref="B19:B20"/>
    <mergeCell ref="B21:B22"/>
    <mergeCell ref="I16:I18"/>
    <mergeCell ref="B4:B5"/>
    <mergeCell ref="B6:B9"/>
    <mergeCell ref="B10:B12"/>
    <mergeCell ref="B13:B14"/>
    <mergeCell ref="B24:B25"/>
  </mergeCells>
  <pageMargins left="0.25" right="0.25" top="0.75" bottom="0.75" header="0.3" footer="0.3"/>
  <pageSetup paperSize="9" scale="90" fitToHeight="0" orientation="landscape" r:id="rId1"/>
  <rowBreaks count="1" manualBreakCount="1">
    <brk id="3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54"/>
  <sheetViews>
    <sheetView zoomScale="130" zoomScaleNormal="130" zoomScaleSheetLayoutView="75" workbookViewId="0">
      <selection activeCell="E1" sqref="E1:E1048576"/>
    </sheetView>
  </sheetViews>
  <sheetFormatPr defaultRowHeight="15" x14ac:dyDescent="0.25"/>
  <cols>
    <col min="1" max="1" width="2.5703125" style="8" customWidth="1"/>
    <col min="2" max="2" width="31.5703125" style="6" customWidth="1"/>
    <col min="3" max="3" width="25.28515625" customWidth="1"/>
    <col min="4" max="4" width="49.85546875" customWidth="1"/>
    <col min="5" max="5" width="9" style="4" hidden="1" customWidth="1"/>
    <col min="6" max="6" width="15.42578125" style="4" customWidth="1"/>
    <col min="7" max="7" width="10.140625" style="152" customWidth="1"/>
    <col min="8" max="8" width="9.85546875" style="152" customWidth="1"/>
    <col min="9" max="9" width="9.7109375" style="155" hidden="1" customWidth="1"/>
    <col min="10" max="10" width="10.85546875" style="155" hidden="1" customWidth="1"/>
    <col min="11" max="11" width="9" style="65" hidden="1" customWidth="1"/>
    <col min="12" max="12" width="13.7109375" style="152" customWidth="1"/>
  </cols>
  <sheetData>
    <row r="1" spans="1:12" ht="18.75" x14ac:dyDescent="0.3">
      <c r="A1" s="8" t="s">
        <v>8</v>
      </c>
      <c r="B1" s="331" t="s">
        <v>90</v>
      </c>
    </row>
    <row r="2" spans="1:12" ht="44.25" customHeight="1" x14ac:dyDescent="0.25">
      <c r="A2" s="124" t="s">
        <v>0</v>
      </c>
      <c r="B2" s="125" t="s">
        <v>81</v>
      </c>
      <c r="C2" s="126" t="s">
        <v>146</v>
      </c>
      <c r="D2" s="121" t="s">
        <v>321</v>
      </c>
      <c r="E2" s="93" t="s">
        <v>322</v>
      </c>
      <c r="F2" s="264" t="s">
        <v>3</v>
      </c>
      <c r="G2" s="264" t="s">
        <v>141</v>
      </c>
      <c r="H2" s="264" t="s">
        <v>142</v>
      </c>
      <c r="I2" s="265" t="s">
        <v>554</v>
      </c>
      <c r="J2" s="265" t="s">
        <v>140</v>
      </c>
      <c r="K2" s="262" t="s">
        <v>139</v>
      </c>
      <c r="L2" s="153" t="s">
        <v>143</v>
      </c>
    </row>
    <row r="3" spans="1:12" x14ac:dyDescent="0.25">
      <c r="A3" s="90">
        <v>1</v>
      </c>
      <c r="B3" s="90" t="s">
        <v>91</v>
      </c>
      <c r="C3" s="130"/>
      <c r="D3" s="130"/>
      <c r="E3" s="141"/>
      <c r="F3" s="141"/>
      <c r="G3" s="154" t="s">
        <v>8</v>
      </c>
      <c r="H3" s="154"/>
      <c r="I3" s="156"/>
      <c r="J3" s="156"/>
      <c r="K3" s="157"/>
      <c r="L3" s="154" t="s">
        <v>8</v>
      </c>
    </row>
    <row r="4" spans="1:12" x14ac:dyDescent="0.25">
      <c r="A4" s="76"/>
      <c r="B4" s="608" t="s">
        <v>133</v>
      </c>
      <c r="C4" s="1" t="s">
        <v>152</v>
      </c>
      <c r="D4" s="1" t="s">
        <v>341</v>
      </c>
      <c r="E4" s="2" t="s">
        <v>212</v>
      </c>
      <c r="F4" s="2">
        <v>10.9</v>
      </c>
      <c r="G4" s="2">
        <v>10.9</v>
      </c>
      <c r="H4" s="2">
        <v>10.9</v>
      </c>
      <c r="I4" s="553">
        <f>F4*1.2</f>
        <v>13.08</v>
      </c>
      <c r="J4" s="553">
        <f>I4*0.2+I4</f>
        <v>15.696</v>
      </c>
      <c r="K4" s="158">
        <f>H4/H4-1</f>
        <v>0</v>
      </c>
      <c r="L4" s="159" t="s">
        <v>150</v>
      </c>
    </row>
    <row r="5" spans="1:12" hidden="1" x14ac:dyDescent="0.25">
      <c r="A5" s="76"/>
      <c r="B5" s="608"/>
      <c r="C5" s="1" t="s">
        <v>157</v>
      </c>
      <c r="D5" s="1" t="s">
        <v>342</v>
      </c>
      <c r="E5" s="2" t="s">
        <v>149</v>
      </c>
      <c r="F5" s="2">
        <v>13.54</v>
      </c>
      <c r="G5" s="2">
        <v>13.54</v>
      </c>
      <c r="H5" s="2">
        <v>13.54</v>
      </c>
      <c r="I5" s="553"/>
      <c r="J5" s="553"/>
      <c r="K5" s="158">
        <f>H5/H4-1</f>
        <v>0.24220183486238511</v>
      </c>
      <c r="L5" s="159" t="s">
        <v>151</v>
      </c>
    </row>
    <row r="6" spans="1:12" hidden="1" x14ac:dyDescent="0.25">
      <c r="A6" s="76"/>
      <c r="B6" s="608"/>
      <c r="C6" s="1" t="s">
        <v>311</v>
      </c>
      <c r="D6" s="1" t="s">
        <v>343</v>
      </c>
      <c r="E6" s="2" t="s">
        <v>149</v>
      </c>
      <c r="F6" s="2">
        <v>17</v>
      </c>
      <c r="G6" s="2">
        <v>17</v>
      </c>
      <c r="H6" s="2">
        <v>17</v>
      </c>
      <c r="I6" s="553"/>
      <c r="J6" s="553"/>
      <c r="K6" s="158">
        <f>H6/H4-1</f>
        <v>0.55963302752293576</v>
      </c>
      <c r="L6" s="159" t="s">
        <v>151</v>
      </c>
    </row>
    <row r="7" spans="1:12" x14ac:dyDescent="0.25">
      <c r="A7" s="76"/>
      <c r="B7" s="608" t="s">
        <v>134</v>
      </c>
      <c r="C7" s="1" t="s">
        <v>152</v>
      </c>
      <c r="D7" s="1" t="s">
        <v>341</v>
      </c>
      <c r="E7" s="2" t="s">
        <v>212</v>
      </c>
      <c r="F7" s="2">
        <v>36.35</v>
      </c>
      <c r="G7" s="2">
        <v>36.35</v>
      </c>
      <c r="H7" s="2">
        <v>36.35</v>
      </c>
      <c r="I7" s="553">
        <f>F7*1.2</f>
        <v>43.62</v>
      </c>
      <c r="J7" s="553">
        <f>I7*0.2+I7</f>
        <v>52.343999999999994</v>
      </c>
      <c r="K7" s="158">
        <f>H7/H7-1</f>
        <v>0</v>
      </c>
      <c r="L7" s="159" t="s">
        <v>150</v>
      </c>
    </row>
    <row r="8" spans="1:12" hidden="1" x14ac:dyDescent="0.25">
      <c r="A8" s="76"/>
      <c r="B8" s="608"/>
      <c r="C8" s="1" t="s">
        <v>157</v>
      </c>
      <c r="D8" s="1" t="s">
        <v>342</v>
      </c>
      <c r="E8" s="2" t="s">
        <v>149</v>
      </c>
      <c r="F8" s="2">
        <v>50.23</v>
      </c>
      <c r="G8" s="2">
        <v>50.23</v>
      </c>
      <c r="H8" s="2">
        <v>50.23</v>
      </c>
      <c r="I8" s="553"/>
      <c r="J8" s="553"/>
      <c r="K8" s="158">
        <f>H8/H7-1</f>
        <v>0.38184319119669863</v>
      </c>
      <c r="L8" s="159" t="s">
        <v>151</v>
      </c>
    </row>
    <row r="9" spans="1:12" hidden="1" x14ac:dyDescent="0.25">
      <c r="A9" s="76"/>
      <c r="B9" s="608"/>
      <c r="C9" s="1" t="s">
        <v>311</v>
      </c>
      <c r="D9" s="1" t="s">
        <v>343</v>
      </c>
      <c r="E9" s="2" t="s">
        <v>149</v>
      </c>
      <c r="F9" s="2">
        <v>54.45</v>
      </c>
      <c r="G9" s="2">
        <v>54.45</v>
      </c>
      <c r="H9" s="2">
        <v>54.45</v>
      </c>
      <c r="I9" s="553"/>
      <c r="J9" s="553"/>
      <c r="K9" s="158">
        <f>H9/H7-1</f>
        <v>0.49793672627235219</v>
      </c>
      <c r="L9" s="159" t="s">
        <v>151</v>
      </c>
    </row>
    <row r="10" spans="1:12" x14ac:dyDescent="0.25">
      <c r="A10" s="76"/>
      <c r="B10" s="608" t="s">
        <v>136</v>
      </c>
      <c r="C10" s="1" t="s">
        <v>152</v>
      </c>
      <c r="D10" s="1" t="s">
        <v>341</v>
      </c>
      <c r="E10" s="2" t="s">
        <v>212</v>
      </c>
      <c r="F10" s="2">
        <v>169.4</v>
      </c>
      <c r="G10" s="2">
        <v>169.4</v>
      </c>
      <c r="H10" s="2">
        <v>169.4</v>
      </c>
      <c r="I10" s="428">
        <f>F10*1.2</f>
        <v>203.28</v>
      </c>
      <c r="J10" s="553">
        <f>I10*0.2+I10</f>
        <v>243.93600000000001</v>
      </c>
      <c r="K10" s="158">
        <f>H10/H10-1</f>
        <v>0</v>
      </c>
      <c r="L10" s="159" t="s">
        <v>150</v>
      </c>
    </row>
    <row r="11" spans="1:12" hidden="1" x14ac:dyDescent="0.25">
      <c r="A11" s="76"/>
      <c r="B11" s="608"/>
      <c r="C11" s="1"/>
      <c r="D11" s="1"/>
      <c r="E11" s="2"/>
      <c r="F11" s="2"/>
      <c r="G11" s="145"/>
      <c r="H11" s="145"/>
      <c r="I11" s="428"/>
      <c r="J11" s="553"/>
      <c r="K11" s="158"/>
      <c r="L11" s="145"/>
    </row>
    <row r="12" spans="1:12" x14ac:dyDescent="0.25">
      <c r="A12" s="90">
        <v>2</v>
      </c>
      <c r="B12" s="73" t="s">
        <v>92</v>
      </c>
      <c r="C12" s="130"/>
      <c r="D12" s="130"/>
      <c r="E12" s="141"/>
      <c r="F12" s="141"/>
      <c r="G12" s="154"/>
      <c r="H12" s="154"/>
      <c r="I12" s="156"/>
      <c r="J12" s="156"/>
      <c r="K12" s="157"/>
      <c r="L12" s="154"/>
    </row>
    <row r="13" spans="1:12" x14ac:dyDescent="0.25">
      <c r="A13" s="76"/>
      <c r="B13" s="608" t="s">
        <v>133</v>
      </c>
      <c r="C13" s="1" t="s">
        <v>152</v>
      </c>
      <c r="D13" s="1" t="s">
        <v>344</v>
      </c>
      <c r="E13" s="2" t="s">
        <v>212</v>
      </c>
      <c r="F13" s="2">
        <v>10</v>
      </c>
      <c r="G13" s="2">
        <v>10</v>
      </c>
      <c r="H13" s="2">
        <v>10</v>
      </c>
      <c r="I13" s="553">
        <f>F13*1.2</f>
        <v>12</v>
      </c>
      <c r="J13" s="553">
        <f>I13*0.2+I13</f>
        <v>14.4</v>
      </c>
      <c r="K13" s="158">
        <f>H13/H13-1</f>
        <v>0</v>
      </c>
      <c r="L13" s="159" t="s">
        <v>150</v>
      </c>
    </row>
    <row r="14" spans="1:12" hidden="1" x14ac:dyDescent="0.25">
      <c r="A14" s="76"/>
      <c r="B14" s="608"/>
      <c r="C14" s="1" t="s">
        <v>157</v>
      </c>
      <c r="D14" s="1" t="s">
        <v>345</v>
      </c>
      <c r="E14" s="2" t="s">
        <v>149</v>
      </c>
      <c r="F14" s="2">
        <v>12.56</v>
      </c>
      <c r="G14" s="2">
        <v>12.56</v>
      </c>
      <c r="H14" s="2">
        <v>12.56</v>
      </c>
      <c r="I14" s="553"/>
      <c r="J14" s="553"/>
      <c r="K14" s="158">
        <f>H14/H13-1</f>
        <v>0.25600000000000001</v>
      </c>
      <c r="L14" s="159" t="s">
        <v>151</v>
      </c>
    </row>
    <row r="15" spans="1:12" hidden="1" x14ac:dyDescent="0.25">
      <c r="A15" s="76"/>
      <c r="B15" s="608"/>
      <c r="C15" s="1" t="s">
        <v>311</v>
      </c>
      <c r="D15" s="1" t="s">
        <v>346</v>
      </c>
      <c r="E15" s="2" t="s">
        <v>149</v>
      </c>
      <c r="F15" s="2">
        <v>16.149999999999999</v>
      </c>
      <c r="G15" s="2">
        <v>16.149999999999999</v>
      </c>
      <c r="H15" s="2">
        <v>16.149999999999999</v>
      </c>
      <c r="I15" s="553"/>
      <c r="J15" s="553"/>
      <c r="K15" s="158">
        <f>H15/H13-1</f>
        <v>0.61499999999999977</v>
      </c>
      <c r="L15" s="159" t="s">
        <v>151</v>
      </c>
    </row>
    <row r="16" spans="1:12" x14ac:dyDescent="0.25">
      <c r="A16" s="76"/>
      <c r="B16" s="608" t="s">
        <v>134</v>
      </c>
      <c r="C16" s="1" t="s">
        <v>152</v>
      </c>
      <c r="D16" s="1" t="s">
        <v>344</v>
      </c>
      <c r="E16" s="2" t="s">
        <v>212</v>
      </c>
      <c r="F16" s="2">
        <v>33.6</v>
      </c>
      <c r="G16" s="2">
        <v>33.6</v>
      </c>
      <c r="H16" s="2">
        <v>33.6</v>
      </c>
      <c r="I16" s="553">
        <f>F16*1.2</f>
        <v>40.32</v>
      </c>
      <c r="J16" s="553">
        <f>I16*0.2+I16</f>
        <v>48.384</v>
      </c>
      <c r="K16" s="158">
        <f>H16/H16-1</f>
        <v>0</v>
      </c>
      <c r="L16" s="159" t="s">
        <v>150</v>
      </c>
    </row>
    <row r="17" spans="1:12" hidden="1" x14ac:dyDescent="0.25">
      <c r="A17" s="76"/>
      <c r="B17" s="608"/>
      <c r="C17" s="1" t="s">
        <v>157</v>
      </c>
      <c r="D17" s="1" t="s">
        <v>345</v>
      </c>
      <c r="E17" s="2" t="s">
        <v>149</v>
      </c>
      <c r="F17" s="2">
        <v>43.46</v>
      </c>
      <c r="G17" s="2">
        <v>43.46</v>
      </c>
      <c r="H17" s="2">
        <v>43.46</v>
      </c>
      <c r="I17" s="553"/>
      <c r="J17" s="553"/>
      <c r="K17" s="158">
        <f>H17/H16-1</f>
        <v>0.29345238095238102</v>
      </c>
      <c r="L17" s="159" t="s">
        <v>151</v>
      </c>
    </row>
    <row r="18" spans="1:12" hidden="1" x14ac:dyDescent="0.25">
      <c r="A18" s="76"/>
      <c r="B18" s="608"/>
      <c r="C18" s="1" t="s">
        <v>311</v>
      </c>
      <c r="D18" s="1" t="s">
        <v>346</v>
      </c>
      <c r="E18" s="2" t="s">
        <v>149</v>
      </c>
      <c r="F18" s="2">
        <v>51.75</v>
      </c>
      <c r="G18" s="2">
        <v>51.75</v>
      </c>
      <c r="H18" s="2">
        <v>51.75</v>
      </c>
      <c r="I18" s="553"/>
      <c r="J18" s="553"/>
      <c r="K18" s="158">
        <f>H18/H16-1</f>
        <v>0.5401785714285714</v>
      </c>
      <c r="L18" s="159" t="s">
        <v>151</v>
      </c>
    </row>
    <row r="19" spans="1:12" x14ac:dyDescent="0.25">
      <c r="A19" s="76"/>
      <c r="B19" s="608" t="s">
        <v>136</v>
      </c>
      <c r="C19" s="1" t="s">
        <v>152</v>
      </c>
      <c r="D19" s="1" t="s">
        <v>344</v>
      </c>
      <c r="E19" s="2" t="s">
        <v>212</v>
      </c>
      <c r="F19" s="2">
        <v>156.6</v>
      </c>
      <c r="G19" s="2">
        <v>156.6</v>
      </c>
      <c r="H19" s="2">
        <v>156.6</v>
      </c>
      <c r="I19" s="553">
        <f>F19*1.2</f>
        <v>187.92</v>
      </c>
      <c r="J19" s="553">
        <f>I19*0.2+I19</f>
        <v>225.50399999999999</v>
      </c>
      <c r="K19" s="158">
        <f>H19/H19-1</f>
        <v>0</v>
      </c>
      <c r="L19" s="159" t="s">
        <v>150</v>
      </c>
    </row>
    <row r="20" spans="1:12" hidden="1" x14ac:dyDescent="0.25">
      <c r="A20" s="76"/>
      <c r="B20" s="608"/>
      <c r="C20" s="1" t="s">
        <v>157</v>
      </c>
      <c r="D20" s="1" t="s">
        <v>345</v>
      </c>
      <c r="E20" s="2" t="s">
        <v>149</v>
      </c>
      <c r="F20" s="2">
        <v>202.09</v>
      </c>
      <c r="G20" s="2">
        <v>202.09</v>
      </c>
      <c r="H20" s="2">
        <v>202.09</v>
      </c>
      <c r="I20" s="553"/>
      <c r="J20" s="553"/>
      <c r="K20" s="158">
        <f>H20/H19-1</f>
        <v>0.29048531289910606</v>
      </c>
      <c r="L20" s="159" t="s">
        <v>151</v>
      </c>
    </row>
    <row r="21" spans="1:12" x14ac:dyDescent="0.25">
      <c r="A21" s="90">
        <v>3</v>
      </c>
      <c r="B21" s="160" t="s">
        <v>93</v>
      </c>
      <c r="C21" s="130"/>
      <c r="D21" s="130"/>
      <c r="E21" s="141"/>
      <c r="F21" s="141"/>
      <c r="G21" s="154"/>
      <c r="H21" s="154"/>
      <c r="I21" s="156"/>
      <c r="J21" s="156"/>
      <c r="K21" s="157"/>
      <c r="L21" s="154"/>
    </row>
    <row r="22" spans="1:12" x14ac:dyDescent="0.25">
      <c r="A22" s="76"/>
      <c r="B22" s="608" t="s">
        <v>133</v>
      </c>
      <c r="C22" s="1" t="s">
        <v>152</v>
      </c>
      <c r="D22" s="1" t="s">
        <v>347</v>
      </c>
      <c r="E22" s="2" t="s">
        <v>212</v>
      </c>
      <c r="F22" s="2">
        <v>11.35</v>
      </c>
      <c r="G22" s="2">
        <v>11.35</v>
      </c>
      <c r="H22" s="2">
        <v>11.35</v>
      </c>
      <c r="I22" s="553">
        <f>F22*1.2</f>
        <v>13.62</v>
      </c>
      <c r="J22" s="553">
        <f>I22*0.2+I22</f>
        <v>16.344000000000001</v>
      </c>
      <c r="K22" s="158">
        <f>H22/H22-1</f>
        <v>0</v>
      </c>
      <c r="L22" s="159" t="s">
        <v>150</v>
      </c>
    </row>
    <row r="23" spans="1:12" hidden="1" x14ac:dyDescent="0.25">
      <c r="A23" s="76"/>
      <c r="B23" s="608"/>
      <c r="C23" s="1" t="s">
        <v>311</v>
      </c>
      <c r="D23" s="1" t="s">
        <v>348</v>
      </c>
      <c r="E23" s="2" t="s">
        <v>149</v>
      </c>
      <c r="F23" s="2">
        <v>14.65</v>
      </c>
      <c r="G23" s="2">
        <v>14.65</v>
      </c>
      <c r="H23" s="2">
        <v>14.65</v>
      </c>
      <c r="I23" s="553"/>
      <c r="J23" s="553"/>
      <c r="K23" s="158">
        <f>H23/H22-1</f>
        <v>0.29074889867841414</v>
      </c>
      <c r="L23" s="159" t="s">
        <v>151</v>
      </c>
    </row>
    <row r="24" spans="1:12" hidden="1" x14ac:dyDescent="0.25">
      <c r="A24" s="76"/>
      <c r="B24" s="608"/>
      <c r="C24" s="1" t="s">
        <v>157</v>
      </c>
      <c r="D24" s="1" t="s">
        <v>349</v>
      </c>
      <c r="E24" s="2" t="s">
        <v>149</v>
      </c>
      <c r="F24" s="2">
        <v>14.42</v>
      </c>
      <c r="G24" s="2">
        <v>14.42</v>
      </c>
      <c r="H24" s="2">
        <v>14.42</v>
      </c>
      <c r="I24" s="553"/>
      <c r="J24" s="553"/>
      <c r="K24" s="158">
        <f>H24/H22-1</f>
        <v>0.27048458149779742</v>
      </c>
      <c r="L24" s="159" t="s">
        <v>151</v>
      </c>
    </row>
    <row r="25" spans="1:12" x14ac:dyDescent="0.25">
      <c r="A25" s="76"/>
      <c r="B25" s="608" t="s">
        <v>134</v>
      </c>
      <c r="C25" s="1" t="s">
        <v>152</v>
      </c>
      <c r="D25" s="1" t="s">
        <v>347</v>
      </c>
      <c r="E25" s="2" t="s">
        <v>212</v>
      </c>
      <c r="F25" s="2">
        <v>36.35</v>
      </c>
      <c r="G25" s="2">
        <v>36.35</v>
      </c>
      <c r="H25" s="2">
        <v>36.35</v>
      </c>
      <c r="I25" s="553">
        <f>F25*1.2</f>
        <v>43.62</v>
      </c>
      <c r="J25" s="553">
        <f>I25*0.2+I25</f>
        <v>52.343999999999994</v>
      </c>
      <c r="K25" s="158">
        <f>H25/H25-1</f>
        <v>0</v>
      </c>
      <c r="L25" s="159" t="s">
        <v>150</v>
      </c>
    </row>
    <row r="26" spans="1:12" hidden="1" x14ac:dyDescent="0.25">
      <c r="A26" s="76"/>
      <c r="B26" s="608"/>
      <c r="C26" s="1" t="s">
        <v>311</v>
      </c>
      <c r="D26" s="1" t="s">
        <v>348</v>
      </c>
      <c r="E26" s="2" t="s">
        <v>149</v>
      </c>
      <c r="F26" s="2">
        <v>46.89</v>
      </c>
      <c r="G26" s="2">
        <v>46.89</v>
      </c>
      <c r="H26" s="2">
        <v>46.89</v>
      </c>
      <c r="I26" s="553"/>
      <c r="J26" s="553"/>
      <c r="K26" s="158">
        <f>H26/H25-1</f>
        <v>0.28995873452544707</v>
      </c>
      <c r="L26" s="159" t="s">
        <v>151</v>
      </c>
    </row>
    <row r="27" spans="1:12" hidden="1" x14ac:dyDescent="0.25">
      <c r="A27" s="76"/>
      <c r="B27" s="608"/>
      <c r="C27" s="1" t="s">
        <v>157</v>
      </c>
      <c r="D27" s="1" t="s">
        <v>349</v>
      </c>
      <c r="E27" s="2" t="s">
        <v>149</v>
      </c>
      <c r="F27" s="2">
        <v>49.25</v>
      </c>
      <c r="G27" s="2">
        <v>49.25</v>
      </c>
      <c r="H27" s="2">
        <v>49.25</v>
      </c>
      <c r="I27" s="553"/>
      <c r="J27" s="553"/>
      <c r="K27" s="158">
        <f>H27/H25-1</f>
        <v>0.35488308115543332</v>
      </c>
      <c r="L27" s="159" t="s">
        <v>151</v>
      </c>
    </row>
    <row r="28" spans="1:12" s="144" customFormat="1" x14ac:dyDescent="0.25">
      <c r="A28" s="90">
        <v>4</v>
      </c>
      <c r="B28" s="160" t="s">
        <v>94</v>
      </c>
      <c r="C28" s="130"/>
      <c r="D28" s="130"/>
      <c r="E28" s="141"/>
      <c r="F28" s="141"/>
      <c r="G28" s="154"/>
      <c r="H28" s="154"/>
      <c r="I28" s="156"/>
      <c r="J28" s="156"/>
      <c r="K28" s="157"/>
      <c r="L28" s="154"/>
    </row>
    <row r="29" spans="1:12" x14ac:dyDescent="0.25">
      <c r="A29" s="76"/>
      <c r="B29" s="608" t="s">
        <v>133</v>
      </c>
      <c r="C29" s="1" t="s">
        <v>152</v>
      </c>
      <c r="D29" s="1" t="s">
        <v>347</v>
      </c>
      <c r="E29" s="2" t="s">
        <v>212</v>
      </c>
      <c r="F29" s="2">
        <v>11.35</v>
      </c>
      <c r="G29" s="2">
        <v>11.35</v>
      </c>
      <c r="H29" s="2">
        <v>11.35</v>
      </c>
      <c r="I29" s="553">
        <f>F29*1.2</f>
        <v>13.62</v>
      </c>
      <c r="J29" s="553">
        <f>I29*0.2+I29</f>
        <v>16.344000000000001</v>
      </c>
      <c r="K29" s="158">
        <f>H29/H29-1</f>
        <v>0</v>
      </c>
      <c r="L29" s="159" t="s">
        <v>150</v>
      </c>
    </row>
    <row r="30" spans="1:12" hidden="1" x14ac:dyDescent="0.25">
      <c r="A30" s="76"/>
      <c r="B30" s="608"/>
      <c r="C30" s="1" t="s">
        <v>157</v>
      </c>
      <c r="D30" s="1" t="s">
        <v>349</v>
      </c>
      <c r="E30" s="2" t="s">
        <v>149</v>
      </c>
      <c r="F30" s="2">
        <v>14.42</v>
      </c>
      <c r="G30" s="2">
        <v>14.42</v>
      </c>
      <c r="H30" s="2">
        <v>14.42</v>
      </c>
      <c r="I30" s="553"/>
      <c r="J30" s="553"/>
      <c r="K30" s="158">
        <f>H30/H29-1</f>
        <v>0.27048458149779742</v>
      </c>
      <c r="L30" s="159" t="s">
        <v>151</v>
      </c>
    </row>
    <row r="31" spans="1:12" hidden="1" x14ac:dyDescent="0.25">
      <c r="A31" s="76"/>
      <c r="B31" s="608"/>
      <c r="C31" s="1" t="s">
        <v>311</v>
      </c>
      <c r="D31" s="1" t="s">
        <v>348</v>
      </c>
      <c r="E31" s="2" t="s">
        <v>149</v>
      </c>
      <c r="F31" s="2">
        <v>14.65</v>
      </c>
      <c r="G31" s="2">
        <v>14.65</v>
      </c>
      <c r="H31" s="2">
        <v>14.65</v>
      </c>
      <c r="I31" s="553"/>
      <c r="J31" s="553"/>
      <c r="K31" s="158">
        <f>H31/H29-1</f>
        <v>0.29074889867841414</v>
      </c>
      <c r="L31" s="159" t="s">
        <v>151</v>
      </c>
    </row>
    <row r="32" spans="1:12" x14ac:dyDescent="0.25">
      <c r="A32" s="76"/>
      <c r="B32" s="608" t="s">
        <v>134</v>
      </c>
      <c r="C32" s="1" t="s">
        <v>152</v>
      </c>
      <c r="D32" s="1" t="s">
        <v>347</v>
      </c>
      <c r="E32" s="2" t="s">
        <v>212</v>
      </c>
      <c r="F32" s="2">
        <v>36.35</v>
      </c>
      <c r="G32" s="2">
        <v>36.35</v>
      </c>
      <c r="H32" s="2">
        <v>36.35</v>
      </c>
      <c r="I32" s="553">
        <f>F32*1.2</f>
        <v>43.62</v>
      </c>
      <c r="J32" s="553">
        <f>I32*0.2+I32</f>
        <v>52.343999999999994</v>
      </c>
      <c r="K32" s="158">
        <f>H32/H32-1</f>
        <v>0</v>
      </c>
      <c r="L32" s="145" t="s">
        <v>150</v>
      </c>
    </row>
    <row r="33" spans="1:12" hidden="1" x14ac:dyDescent="0.25">
      <c r="A33" s="76"/>
      <c r="B33" s="608"/>
      <c r="C33" s="1" t="s">
        <v>311</v>
      </c>
      <c r="D33" s="1" t="s">
        <v>348</v>
      </c>
      <c r="E33" s="2" t="s">
        <v>149</v>
      </c>
      <c r="F33" s="2">
        <v>46.89</v>
      </c>
      <c r="G33" s="2">
        <v>46.89</v>
      </c>
      <c r="H33" s="2">
        <v>46.89</v>
      </c>
      <c r="I33" s="553"/>
      <c r="J33" s="553"/>
      <c r="K33" s="158">
        <f>H33/H32-1</f>
        <v>0.28995873452544707</v>
      </c>
      <c r="L33" s="159" t="s">
        <v>151</v>
      </c>
    </row>
    <row r="34" spans="1:12" hidden="1" x14ac:dyDescent="0.25">
      <c r="A34" s="76"/>
      <c r="B34" s="608"/>
      <c r="C34" s="1" t="s">
        <v>157</v>
      </c>
      <c r="D34" s="1" t="s">
        <v>349</v>
      </c>
      <c r="E34" s="2" t="s">
        <v>149</v>
      </c>
      <c r="F34" s="2">
        <v>49.25</v>
      </c>
      <c r="G34" s="2">
        <v>49.25</v>
      </c>
      <c r="H34" s="2">
        <v>49.25</v>
      </c>
      <c r="I34" s="553"/>
      <c r="J34" s="553"/>
      <c r="K34" s="158">
        <f>H34/H32-1</f>
        <v>0.35488308115543332</v>
      </c>
      <c r="L34" s="159" t="s">
        <v>151</v>
      </c>
    </row>
    <row r="35" spans="1:12" x14ac:dyDescent="0.25">
      <c r="A35" s="90">
        <v>5</v>
      </c>
      <c r="B35" s="160" t="s">
        <v>95</v>
      </c>
      <c r="C35" s="130"/>
      <c r="D35" s="130"/>
      <c r="E35" s="141"/>
      <c r="F35" s="141"/>
      <c r="G35" s="154"/>
      <c r="H35" s="154"/>
      <c r="I35" s="156"/>
      <c r="J35" s="156"/>
      <c r="K35" s="157"/>
      <c r="L35" s="154"/>
    </row>
    <row r="36" spans="1:12" x14ac:dyDescent="0.25">
      <c r="A36" s="76"/>
      <c r="B36" s="608" t="s">
        <v>133</v>
      </c>
      <c r="C36" s="1" t="s">
        <v>157</v>
      </c>
      <c r="D36" s="1" t="s">
        <v>350</v>
      </c>
      <c r="E36" s="2" t="s">
        <v>149</v>
      </c>
      <c r="F36" s="2">
        <v>14.13</v>
      </c>
      <c r="G36" s="2">
        <v>14.13</v>
      </c>
      <c r="H36" s="2">
        <v>14.13</v>
      </c>
      <c r="I36" s="553">
        <f>F36*1.2</f>
        <v>16.956</v>
      </c>
      <c r="J36" s="553">
        <f>I36*0.2+I36</f>
        <v>20.347200000000001</v>
      </c>
      <c r="K36" s="158">
        <f>H36/H36-1</f>
        <v>0</v>
      </c>
      <c r="L36" s="159" t="s">
        <v>150</v>
      </c>
    </row>
    <row r="37" spans="1:12" x14ac:dyDescent="0.25">
      <c r="A37" s="76"/>
      <c r="B37" s="608"/>
      <c r="C37" s="1" t="s">
        <v>157</v>
      </c>
      <c r="D37" s="1" t="s">
        <v>351</v>
      </c>
      <c r="E37" s="2" t="s">
        <v>149</v>
      </c>
      <c r="F37" s="2">
        <v>15.6</v>
      </c>
      <c r="G37" s="2">
        <v>15.6</v>
      </c>
      <c r="H37" s="2">
        <v>15.6</v>
      </c>
      <c r="I37" s="553"/>
      <c r="J37" s="553"/>
      <c r="K37" s="158">
        <f>H37/H36-1</f>
        <v>0.10403397027600847</v>
      </c>
      <c r="L37" s="159" t="s">
        <v>155</v>
      </c>
    </row>
    <row r="38" spans="1:12" x14ac:dyDescent="0.25">
      <c r="A38" s="76"/>
      <c r="B38" s="608" t="s">
        <v>134</v>
      </c>
      <c r="C38" s="1" t="s">
        <v>311</v>
      </c>
      <c r="D38" s="1" t="s">
        <v>352</v>
      </c>
      <c r="E38" s="2" t="s">
        <v>149</v>
      </c>
      <c r="F38" s="2">
        <v>35.56</v>
      </c>
      <c r="G38" s="2">
        <v>35.56</v>
      </c>
      <c r="H38" s="2">
        <v>35.56</v>
      </c>
      <c r="I38" s="553">
        <f>F38*1.2</f>
        <v>42.672000000000004</v>
      </c>
      <c r="J38" s="553">
        <f>I38*0.2+I38</f>
        <v>51.206400000000002</v>
      </c>
      <c r="K38" s="158">
        <f>H38/H38-1</f>
        <v>0</v>
      </c>
      <c r="L38" s="159" t="s">
        <v>150</v>
      </c>
    </row>
    <row r="39" spans="1:12" x14ac:dyDescent="0.25">
      <c r="A39" s="76"/>
      <c r="B39" s="608"/>
      <c r="C39" s="1" t="s">
        <v>152</v>
      </c>
      <c r="D39" s="1" t="s">
        <v>353</v>
      </c>
      <c r="E39" s="2" t="s">
        <v>212</v>
      </c>
      <c r="F39" s="2">
        <v>36.35</v>
      </c>
      <c r="G39" s="2">
        <v>36.35</v>
      </c>
      <c r="H39" s="2">
        <v>36.35</v>
      </c>
      <c r="I39" s="553"/>
      <c r="J39" s="553"/>
      <c r="K39" s="158">
        <f>H39/H38-1</f>
        <v>2.2215973003374634E-2</v>
      </c>
      <c r="L39" s="159" t="s">
        <v>155</v>
      </c>
    </row>
    <row r="40" spans="1:12" hidden="1" x14ac:dyDescent="0.25">
      <c r="A40" s="76"/>
      <c r="B40" s="608"/>
      <c r="C40" s="1" t="s">
        <v>157</v>
      </c>
      <c r="D40" s="1" t="s">
        <v>350</v>
      </c>
      <c r="E40" s="2" t="s">
        <v>149</v>
      </c>
      <c r="F40" s="2">
        <v>48.95</v>
      </c>
      <c r="G40" s="2">
        <v>48.95</v>
      </c>
      <c r="H40" s="2">
        <v>48.95</v>
      </c>
      <c r="I40" s="553"/>
      <c r="J40" s="553"/>
      <c r="K40" s="158">
        <f>H40/H38-1</f>
        <v>0.37654668166479199</v>
      </c>
      <c r="L40" s="159" t="s">
        <v>151</v>
      </c>
    </row>
    <row r="41" spans="1:12" hidden="1" x14ac:dyDescent="0.25">
      <c r="A41" s="76"/>
      <c r="B41" s="608"/>
      <c r="C41" s="1" t="s">
        <v>157</v>
      </c>
      <c r="D41" s="1" t="s">
        <v>351</v>
      </c>
      <c r="E41" s="2" t="s">
        <v>149</v>
      </c>
      <c r="F41" s="2">
        <v>61.21</v>
      </c>
      <c r="G41" s="2">
        <v>61.21</v>
      </c>
      <c r="H41" s="2">
        <v>61.21</v>
      </c>
      <c r="I41" s="553"/>
      <c r="J41" s="553"/>
      <c r="K41" s="158">
        <f>H41/H38-1</f>
        <v>0.7213160854893137</v>
      </c>
      <c r="L41" s="159" t="s">
        <v>151</v>
      </c>
    </row>
    <row r="42" spans="1:12" x14ac:dyDescent="0.25">
      <c r="A42" s="76"/>
      <c r="B42" s="608" t="s">
        <v>135</v>
      </c>
      <c r="C42" s="1" t="s">
        <v>152</v>
      </c>
      <c r="D42" s="1" t="s">
        <v>353</v>
      </c>
      <c r="E42" s="2" t="s">
        <v>212</v>
      </c>
      <c r="F42" s="2">
        <v>81.75</v>
      </c>
      <c r="G42" s="2">
        <v>81.75</v>
      </c>
      <c r="H42" s="2">
        <v>81.75</v>
      </c>
      <c r="I42" s="553">
        <f>F42*1.2</f>
        <v>98.1</v>
      </c>
      <c r="J42" s="553">
        <f>I42*0.2+I42</f>
        <v>117.72</v>
      </c>
      <c r="K42" s="158">
        <f>H42/H43-1</f>
        <v>-1.1248185776487785E-2</v>
      </c>
      <c r="L42" s="159" t="s">
        <v>150</v>
      </c>
    </row>
    <row r="43" spans="1:12" x14ac:dyDescent="0.25">
      <c r="A43" s="76"/>
      <c r="B43" s="608"/>
      <c r="C43" s="1" t="s">
        <v>311</v>
      </c>
      <c r="D43" s="1" t="s">
        <v>352</v>
      </c>
      <c r="E43" s="2" t="s">
        <v>149</v>
      </c>
      <c r="F43" s="2">
        <v>82.68</v>
      </c>
      <c r="G43" s="2">
        <v>82.68</v>
      </c>
      <c r="H43" s="2">
        <v>82.68</v>
      </c>
      <c r="I43" s="553"/>
      <c r="J43" s="553"/>
      <c r="K43" s="158">
        <f>H43/H43-1</f>
        <v>0</v>
      </c>
      <c r="L43" s="159" t="s">
        <v>155</v>
      </c>
    </row>
    <row r="44" spans="1:12" hidden="1" x14ac:dyDescent="0.25">
      <c r="A44" s="76"/>
      <c r="B44" s="608"/>
      <c r="C44" s="1" t="s">
        <v>157</v>
      </c>
      <c r="D44" s="1" t="s">
        <v>350</v>
      </c>
      <c r="E44" s="2" t="s">
        <v>149</v>
      </c>
      <c r="F44" s="112">
        <v>118.01</v>
      </c>
      <c r="G44" s="112">
        <v>118.01</v>
      </c>
      <c r="H44" s="112">
        <v>118.01</v>
      </c>
      <c r="I44" s="553"/>
      <c r="J44" s="553"/>
      <c r="K44" s="158">
        <f>H44/H43-1</f>
        <v>0.42731011127237539</v>
      </c>
      <c r="L44" s="159" t="s">
        <v>151</v>
      </c>
    </row>
    <row r="45" spans="1:12" hidden="1" x14ac:dyDescent="0.25">
      <c r="A45" s="76"/>
      <c r="B45" s="608"/>
      <c r="C45" s="1" t="s">
        <v>157</v>
      </c>
      <c r="D45" s="1" t="s">
        <v>351</v>
      </c>
      <c r="E45" s="2" t="s">
        <v>149</v>
      </c>
      <c r="F45" s="2">
        <v>151.07</v>
      </c>
      <c r="G45" s="2">
        <v>151.07</v>
      </c>
      <c r="H45" s="2">
        <v>151.07</v>
      </c>
      <c r="I45" s="553"/>
      <c r="J45" s="553"/>
      <c r="K45" s="158">
        <f>H45/H43-1</f>
        <v>0.82716497339138817</v>
      </c>
      <c r="L45" s="159" t="s">
        <v>151</v>
      </c>
    </row>
    <row r="46" spans="1:12" x14ac:dyDescent="0.25">
      <c r="A46" s="76"/>
      <c r="B46" s="608" t="s">
        <v>136</v>
      </c>
      <c r="C46" s="1" t="s">
        <v>157</v>
      </c>
      <c r="D46" s="1" t="s">
        <v>350</v>
      </c>
      <c r="E46" s="2" t="s">
        <v>149</v>
      </c>
      <c r="F46" s="2">
        <v>226.12</v>
      </c>
      <c r="G46" s="2">
        <v>226.12</v>
      </c>
      <c r="H46" s="2">
        <v>226.12</v>
      </c>
      <c r="I46" s="553">
        <f>F46*1.2</f>
        <v>271.34399999999999</v>
      </c>
      <c r="J46" s="553">
        <f>I46*0.2+I46</f>
        <v>325.61279999999999</v>
      </c>
      <c r="K46" s="158">
        <f>H46/H46-1</f>
        <v>0</v>
      </c>
      <c r="L46" s="159" t="s">
        <v>150</v>
      </c>
    </row>
    <row r="47" spans="1:12" hidden="1" x14ac:dyDescent="0.25">
      <c r="A47" s="76"/>
      <c r="B47" s="608"/>
      <c r="C47" s="1" t="s">
        <v>157</v>
      </c>
      <c r="D47" s="1" t="s">
        <v>351</v>
      </c>
      <c r="E47" s="2" t="s">
        <v>149</v>
      </c>
      <c r="F47" s="2">
        <v>293.32</v>
      </c>
      <c r="G47" s="2">
        <v>293.32</v>
      </c>
      <c r="H47" s="2">
        <v>293.32</v>
      </c>
      <c r="I47" s="553"/>
      <c r="J47" s="553"/>
      <c r="K47" s="158">
        <f>H47/H46-1</f>
        <v>0.29718733415885357</v>
      </c>
      <c r="L47" s="159" t="s">
        <v>151</v>
      </c>
    </row>
    <row r="48" spans="1:12" x14ac:dyDescent="0.25">
      <c r="A48" s="90">
        <v>6</v>
      </c>
      <c r="B48" s="90" t="s">
        <v>96</v>
      </c>
      <c r="C48" s="130"/>
      <c r="D48" s="130"/>
      <c r="E48" s="141"/>
      <c r="F48" s="141"/>
      <c r="G48" s="154"/>
      <c r="H48" s="154"/>
      <c r="I48" s="156"/>
      <c r="J48" s="156"/>
      <c r="K48" s="157"/>
      <c r="L48" s="154"/>
    </row>
    <row r="49" spans="1:12" x14ac:dyDescent="0.25">
      <c r="A49" s="76"/>
      <c r="B49" s="481" t="s">
        <v>133</v>
      </c>
      <c r="C49" s="1" t="s">
        <v>152</v>
      </c>
      <c r="D49" s="1" t="s">
        <v>354</v>
      </c>
      <c r="E49" s="2" t="s">
        <v>212</v>
      </c>
      <c r="F49" s="2">
        <v>11.8</v>
      </c>
      <c r="G49" s="2">
        <v>11.8</v>
      </c>
      <c r="H49" s="2">
        <v>11.8</v>
      </c>
      <c r="I49" s="381">
        <f>F49*1.2</f>
        <v>14.16</v>
      </c>
      <c r="J49" s="480">
        <f>I49*0.2+I49</f>
        <v>16.992000000000001</v>
      </c>
      <c r="K49" s="158">
        <f>H49/H49-1</f>
        <v>0</v>
      </c>
      <c r="L49" s="159" t="s">
        <v>150</v>
      </c>
    </row>
    <row r="50" spans="1:12" x14ac:dyDescent="0.25">
      <c r="A50" s="76"/>
      <c r="B50" s="608" t="s">
        <v>134</v>
      </c>
      <c r="C50" s="1" t="s">
        <v>157</v>
      </c>
      <c r="D50" s="1" t="s">
        <v>355</v>
      </c>
      <c r="E50" s="2" t="s">
        <v>149</v>
      </c>
      <c r="F50" s="2">
        <v>15.42</v>
      </c>
      <c r="G50" s="2">
        <v>15.42</v>
      </c>
      <c r="H50" s="2">
        <v>15.42</v>
      </c>
      <c r="I50" s="553">
        <f>F50*1.2</f>
        <v>18.503999999999998</v>
      </c>
      <c r="J50" s="553">
        <f>I50*0.2+I50</f>
        <v>22.204799999999999</v>
      </c>
      <c r="K50" s="158">
        <f>H50/H50-1</f>
        <v>0</v>
      </c>
      <c r="L50" s="159" t="s">
        <v>150</v>
      </c>
    </row>
    <row r="51" spans="1:12" hidden="1" x14ac:dyDescent="0.25">
      <c r="A51" s="76"/>
      <c r="B51" s="608"/>
      <c r="C51" s="1" t="s">
        <v>152</v>
      </c>
      <c r="D51" s="1" t="s">
        <v>354</v>
      </c>
      <c r="E51" s="2" t="s">
        <v>212</v>
      </c>
      <c r="F51" s="2">
        <v>31.8</v>
      </c>
      <c r="G51" s="2">
        <v>31.8</v>
      </c>
      <c r="H51" s="2">
        <v>31.8</v>
      </c>
      <c r="I51" s="553"/>
      <c r="J51" s="553"/>
      <c r="K51" s="158">
        <f>H51/H50-1</f>
        <v>1.0622568093385216</v>
      </c>
      <c r="L51" s="159" t="s">
        <v>151</v>
      </c>
    </row>
    <row r="52" spans="1:12" x14ac:dyDescent="0.25">
      <c r="A52" s="76"/>
      <c r="B52" s="481" t="s">
        <v>135</v>
      </c>
      <c r="C52" s="1" t="s">
        <v>152</v>
      </c>
      <c r="D52" s="1" t="s">
        <v>354</v>
      </c>
      <c r="E52" s="2" t="s">
        <v>212</v>
      </c>
      <c r="F52" s="2">
        <v>148.19999999999999</v>
      </c>
      <c r="G52" s="2">
        <v>148.19999999999999</v>
      </c>
      <c r="H52" s="2">
        <v>148.19999999999999</v>
      </c>
      <c r="I52" s="381">
        <f>F52*1.2</f>
        <v>177.83999999999997</v>
      </c>
      <c r="J52" s="480">
        <f>I52*0.2+I52</f>
        <v>213.40799999999996</v>
      </c>
      <c r="K52" s="158">
        <f>H52/H52-1</f>
        <v>0</v>
      </c>
      <c r="L52" s="159" t="s">
        <v>150</v>
      </c>
    </row>
    <row r="53" spans="1:12" x14ac:dyDescent="0.25">
      <c r="A53" s="76"/>
      <c r="B53" s="481" t="s">
        <v>136</v>
      </c>
      <c r="C53" s="1" t="s">
        <v>157</v>
      </c>
      <c r="D53" s="1" t="s">
        <v>355</v>
      </c>
      <c r="E53" s="2" t="s">
        <v>149</v>
      </c>
      <c r="F53" s="2">
        <v>121.06</v>
      </c>
      <c r="G53" s="2">
        <v>121.06</v>
      </c>
      <c r="H53" s="2">
        <v>121.06</v>
      </c>
      <c r="I53" s="428">
        <f>F53*1.2</f>
        <v>145.27199999999999</v>
      </c>
      <c r="J53" s="480">
        <f>I53*0.2+I53</f>
        <v>174.32639999999998</v>
      </c>
      <c r="K53" s="158">
        <f>H53/H53-1</f>
        <v>0</v>
      </c>
      <c r="L53" s="159" t="s">
        <v>150</v>
      </c>
    </row>
    <row r="54" spans="1:12" x14ac:dyDescent="0.25">
      <c r="A54" s="76"/>
      <c r="B54" s="481" t="s">
        <v>137</v>
      </c>
      <c r="C54" s="1" t="s">
        <v>157</v>
      </c>
      <c r="D54" s="1" t="s">
        <v>355</v>
      </c>
      <c r="E54" s="2" t="s">
        <v>149</v>
      </c>
      <c r="F54" s="2">
        <v>735.06</v>
      </c>
      <c r="G54" s="2">
        <v>735.06</v>
      </c>
      <c r="H54" s="2">
        <v>735.06</v>
      </c>
      <c r="I54" s="428">
        <f>F54*1.2</f>
        <v>882.07199999999989</v>
      </c>
      <c r="J54" s="480">
        <f>I54*0.2+I54</f>
        <v>1058.4863999999998</v>
      </c>
      <c r="K54" s="158">
        <f>H54/H54-1</f>
        <v>0</v>
      </c>
      <c r="L54" s="159" t="s">
        <v>150</v>
      </c>
    </row>
  </sheetData>
  <sheetProtection algorithmName="SHA-512" hashValue="wXPUtwJrq8dPbtbgyKGa/SsL12Royi4q1cSher0WuSUni7OFAdkNc0y82rSCBU9xI2nGiUvlzr9kWBNTrdRvnw==" saltValue="VM0wOSJlH593OfDhMFBq5Q==" spinCount="100000" sheet="1" objects="1" scenarios="1"/>
  <sortState ref="C42:H43">
    <sortCondition ref="G42:G43"/>
  </sortState>
  <mergeCells count="44">
    <mergeCell ref="I50:I51"/>
    <mergeCell ref="J50:J51"/>
    <mergeCell ref="I46:I47"/>
    <mergeCell ref="J46:J47"/>
    <mergeCell ref="B50:B51"/>
    <mergeCell ref="I36:I37"/>
    <mergeCell ref="J36:J37"/>
    <mergeCell ref="I38:I41"/>
    <mergeCell ref="J38:J41"/>
    <mergeCell ref="I42:I45"/>
    <mergeCell ref="J42:J45"/>
    <mergeCell ref="B36:B37"/>
    <mergeCell ref="B46:B47"/>
    <mergeCell ref="B38:B41"/>
    <mergeCell ref="B42:B45"/>
    <mergeCell ref="B29:B31"/>
    <mergeCell ref="B32:B34"/>
    <mergeCell ref="I29:I31"/>
    <mergeCell ref="J29:J31"/>
    <mergeCell ref="I32:I34"/>
    <mergeCell ref="J32:J34"/>
    <mergeCell ref="B22:B24"/>
    <mergeCell ref="B25:B27"/>
    <mergeCell ref="I22:I24"/>
    <mergeCell ref="J22:J24"/>
    <mergeCell ref="I25:I27"/>
    <mergeCell ref="J25:J27"/>
    <mergeCell ref="B13:B15"/>
    <mergeCell ref="B16:B18"/>
    <mergeCell ref="B19:B20"/>
    <mergeCell ref="J13:J15"/>
    <mergeCell ref="I13:I15"/>
    <mergeCell ref="I16:I18"/>
    <mergeCell ref="J16:J18"/>
    <mergeCell ref="I19:I20"/>
    <mergeCell ref="J19:J20"/>
    <mergeCell ref="B4:B6"/>
    <mergeCell ref="B7:B9"/>
    <mergeCell ref="B10:B11"/>
    <mergeCell ref="I4:I6"/>
    <mergeCell ref="J4:J6"/>
    <mergeCell ref="I7:I9"/>
    <mergeCell ref="J7:J9"/>
    <mergeCell ref="J10:J11"/>
  </mergeCells>
  <pageMargins left="0.7" right="0.7" top="0.75" bottom="0.75" header="0.3" footer="0.3"/>
  <pageSetup paperSize="9" scale="82" orientation="landscape" r:id="rId1"/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Special Condition</vt:lpstr>
      <vt:lpstr>Automobile Paint</vt:lpstr>
      <vt:lpstr>Buildings paint</vt:lpstr>
      <vt:lpstr>Marine paint</vt:lpstr>
      <vt:lpstr>Marine Thinner &amp; Epoxy</vt:lpstr>
      <vt:lpstr>Oil based paint</vt:lpstr>
      <vt:lpstr>Water based paint</vt:lpstr>
      <vt:lpstr>Primer roof paint</vt:lpstr>
      <vt:lpstr>Varnish and other paint</vt:lpstr>
      <vt:lpstr>'Automobile Paint'!Print_Area</vt:lpstr>
      <vt:lpstr>'Buildings paint'!Print_Area</vt:lpstr>
      <vt:lpstr>'Marine paint'!Print_Area</vt:lpstr>
      <vt:lpstr>'Marine Thinner &amp; Epoxy'!Print_Area</vt:lpstr>
      <vt:lpstr>'Oil based paint'!Print_Area</vt:lpstr>
      <vt:lpstr>'Primer roof paint'!Print_Area</vt:lpstr>
      <vt:lpstr>'Varnish and other paint'!Print_Area</vt:lpstr>
      <vt:lpstr>'Water based paint'!Print_Area</vt:lpstr>
      <vt:lpstr>'Automobile Paint'!Print_Titles</vt:lpstr>
      <vt:lpstr>'Buildings paint'!Print_Titles</vt:lpstr>
      <vt:lpstr>'Oil based paint'!Print_Titles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Ashwin Singh</dc:creator>
  <cp:lastModifiedBy>Atonio Delana</cp:lastModifiedBy>
  <cp:lastPrinted>2019-09-19T22:16:19Z</cp:lastPrinted>
  <dcterms:created xsi:type="dcterms:W3CDTF">2018-11-08T00:22:36Z</dcterms:created>
  <dcterms:modified xsi:type="dcterms:W3CDTF">2019-12-18T01:57:37Z</dcterms:modified>
</cp:coreProperties>
</file>