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7755" tabRatio="694"/>
  </bookViews>
  <sheets>
    <sheet name="Risk Register" sheetId="9" r:id="rId1"/>
    <sheet name="A4_Landscape (100%)" sheetId="4" state="hidden" r:id="rId2"/>
    <sheet name="A3_Portrait (100%)" sheetId="3" state="hidden" r:id="rId3"/>
    <sheet name="Variables" sheetId="10" state="hidden" r:id="rId4"/>
    <sheet name="Risk Matrix" sheetId="11" r:id="rId5"/>
    <sheet name="Explanations" sheetId="12" r:id="rId6"/>
  </sheets>
  <calcPr calcId="152511"/>
</workbook>
</file>

<file path=xl/calcChain.xml><?xml version="1.0" encoding="utf-8"?>
<calcChain xmlns="http://schemas.openxmlformats.org/spreadsheetml/2006/main">
  <c r="P9" i="9" l="1"/>
  <c r="P10" i="9"/>
  <c r="P11" i="9"/>
  <c r="P12" i="9"/>
  <c r="P13" i="9"/>
  <c r="P14" i="9"/>
  <c r="P15" i="9"/>
  <c r="P16" i="9"/>
  <c r="P8" i="9"/>
  <c r="L8" i="9" l="1"/>
  <c r="L9" i="9"/>
  <c r="M9" i="9"/>
  <c r="L10" i="9"/>
  <c r="M10" i="9"/>
  <c r="L11" i="9"/>
  <c r="M11" i="9"/>
  <c r="L12" i="9"/>
  <c r="M12" i="9"/>
  <c r="N12" i="9" s="1"/>
  <c r="K12" i="9" s="1"/>
  <c r="D7" i="11" s="1"/>
  <c r="L13" i="9"/>
  <c r="N13" i="9" s="1"/>
  <c r="K13" i="9" s="1"/>
  <c r="D8" i="11" s="1"/>
  <c r="M13" i="9"/>
  <c r="L14" i="9"/>
  <c r="M14" i="9"/>
  <c r="N14" i="9" s="1"/>
  <c r="L15" i="9"/>
  <c r="N15" i="9" s="1"/>
  <c r="M15" i="9"/>
  <c r="L16" i="9"/>
  <c r="M16" i="9"/>
  <c r="M8" i="9"/>
  <c r="Q16" i="11" l="1"/>
  <c r="K15" i="9"/>
  <c r="E7" i="11" s="1"/>
  <c r="Q18" i="11"/>
  <c r="K14" i="9"/>
  <c r="E6" i="11" s="1"/>
  <c r="N10" i="9"/>
  <c r="N11" i="9"/>
  <c r="J6" i="11" s="1"/>
  <c r="N16" i="9"/>
  <c r="H8" i="11" s="1"/>
  <c r="M20" i="11"/>
  <c r="D20" i="11"/>
  <c r="J17" i="11"/>
  <c r="M17" i="11"/>
  <c r="G17" i="11"/>
  <c r="J8" i="11"/>
  <c r="G8" i="11"/>
  <c r="P17" i="11"/>
  <c r="J20" i="11"/>
  <c r="D17" i="11"/>
  <c r="P14" i="11"/>
  <c r="M14" i="11"/>
  <c r="J14" i="11"/>
  <c r="G14" i="11"/>
  <c r="D14" i="11"/>
  <c r="P11" i="11"/>
  <c r="M11" i="11"/>
  <c r="J11" i="11"/>
  <c r="G11" i="11"/>
  <c r="D11" i="11"/>
  <c r="P8" i="11"/>
  <c r="M8" i="11"/>
  <c r="P20" i="11"/>
  <c r="G20" i="11"/>
  <c r="J16" i="11"/>
  <c r="M16" i="11"/>
  <c r="G16" i="11"/>
  <c r="J7" i="11"/>
  <c r="P16" i="11"/>
  <c r="J19" i="11"/>
  <c r="D16" i="11"/>
  <c r="P13" i="11"/>
  <c r="M13" i="11"/>
  <c r="J13" i="11"/>
  <c r="G13" i="11"/>
  <c r="D13" i="11"/>
  <c r="P10" i="11"/>
  <c r="M10" i="11"/>
  <c r="J10" i="11"/>
  <c r="G10" i="11"/>
  <c r="D10" i="11"/>
  <c r="P7" i="11"/>
  <c r="M7" i="11"/>
  <c r="P19" i="11"/>
  <c r="G19" i="11"/>
  <c r="G7" i="11"/>
  <c r="M19" i="11"/>
  <c r="D19" i="11"/>
  <c r="H7" i="11"/>
  <c r="K7" i="11"/>
  <c r="N6" i="11"/>
  <c r="L8" i="11"/>
  <c r="Q6" i="11"/>
  <c r="O8" i="11"/>
  <c r="E9" i="11"/>
  <c r="C11" i="11"/>
  <c r="H9" i="11"/>
  <c r="F11" i="11"/>
  <c r="K9" i="11"/>
  <c r="I11" i="11"/>
  <c r="N9" i="11"/>
  <c r="L11" i="11"/>
  <c r="Q9" i="11"/>
  <c r="O11" i="11"/>
  <c r="E12" i="11"/>
  <c r="C14" i="11"/>
  <c r="H12" i="11"/>
  <c r="F14" i="11"/>
  <c r="K12" i="11"/>
  <c r="I14" i="11"/>
  <c r="N12" i="11"/>
  <c r="L14" i="11"/>
  <c r="Q12" i="11"/>
  <c r="O14" i="11"/>
  <c r="E15" i="11"/>
  <c r="C17" i="11"/>
  <c r="H16" i="11"/>
  <c r="K18" i="11"/>
  <c r="I20" i="11"/>
  <c r="N16" i="11"/>
  <c r="Q15" i="11"/>
  <c r="O17" i="11"/>
  <c r="K16" i="11"/>
  <c r="I8" i="11"/>
  <c r="H15" i="11"/>
  <c r="F17" i="11"/>
  <c r="E19" i="11"/>
  <c r="N15" i="11"/>
  <c r="L17" i="11"/>
  <c r="N19" i="11"/>
  <c r="K15" i="11"/>
  <c r="I17" i="11"/>
  <c r="K6" i="11"/>
  <c r="E18" i="11"/>
  <c r="C20" i="11"/>
  <c r="G18" i="11"/>
  <c r="H19" i="11"/>
  <c r="N18" i="11"/>
  <c r="L20" i="11"/>
  <c r="P18" i="11"/>
  <c r="Q19" i="11"/>
  <c r="N9" i="9"/>
  <c r="K9" i="9" s="1"/>
  <c r="F8" i="11"/>
  <c r="H6" i="11"/>
  <c r="N7" i="11"/>
  <c r="Q7" i="11"/>
  <c r="E10" i="11"/>
  <c r="H10" i="11"/>
  <c r="K10" i="11"/>
  <c r="M9" i="11"/>
  <c r="N10" i="11"/>
  <c r="Q10" i="11"/>
  <c r="E13" i="11"/>
  <c r="H13" i="11"/>
  <c r="K13" i="11"/>
  <c r="N13" i="11"/>
  <c r="Q13" i="11"/>
  <c r="E16" i="11"/>
  <c r="H18" i="11"/>
  <c r="F20" i="11"/>
  <c r="K19" i="11"/>
  <c r="N8" i="9"/>
  <c r="J12" i="11" l="1"/>
  <c r="J15" i="11"/>
  <c r="M15" i="11"/>
  <c r="G15" i="11"/>
  <c r="P6" i="11"/>
  <c r="P12" i="11"/>
  <c r="G9" i="11"/>
  <c r="D12" i="11"/>
  <c r="N14" i="11"/>
  <c r="H11" i="11"/>
  <c r="E11" i="11"/>
  <c r="K17" i="11"/>
  <c r="K16" i="9"/>
  <c r="E8" i="11" s="1"/>
  <c r="Q14" i="11"/>
  <c r="G6" i="11"/>
  <c r="J18" i="11"/>
  <c r="D15" i="11"/>
  <c r="M12" i="11"/>
  <c r="G12" i="11"/>
  <c r="P9" i="11"/>
  <c r="J9" i="11"/>
  <c r="D9" i="11"/>
  <c r="M6" i="11"/>
  <c r="M18" i="11"/>
  <c r="D18" i="11"/>
  <c r="P15" i="11"/>
  <c r="K11" i="9"/>
  <c r="D6" i="11" s="1"/>
  <c r="O20" i="11"/>
  <c r="K10" i="9"/>
  <c r="C8" i="11" s="1"/>
  <c r="C6" i="11"/>
  <c r="K8" i="9"/>
  <c r="Q20" i="11"/>
  <c r="E14" i="11"/>
  <c r="H17" i="11"/>
  <c r="H20" i="11"/>
  <c r="Q11" i="11"/>
  <c r="Q17" i="11"/>
  <c r="E20" i="11"/>
  <c r="N8" i="11"/>
  <c r="K11" i="11"/>
  <c r="H14" i="11"/>
  <c r="E17" i="11"/>
  <c r="N17" i="11"/>
  <c r="K8" i="11"/>
  <c r="N20" i="11"/>
  <c r="Q8" i="11"/>
  <c r="N11" i="11"/>
  <c r="K14" i="11"/>
  <c r="K20" i="11"/>
  <c r="I7" i="11"/>
  <c r="L19" i="11"/>
  <c r="C19" i="11"/>
  <c r="I16" i="11"/>
  <c r="L16" i="11"/>
  <c r="F16" i="11"/>
  <c r="F7" i="11"/>
  <c r="O16" i="11"/>
  <c r="I19" i="11"/>
  <c r="C16" i="11"/>
  <c r="O13" i="11"/>
  <c r="L13" i="11"/>
  <c r="I13" i="11"/>
  <c r="F13" i="11"/>
  <c r="C13" i="11"/>
  <c r="O10" i="11"/>
  <c r="L10" i="11"/>
  <c r="I10" i="11"/>
  <c r="F10" i="11"/>
  <c r="C10" i="11"/>
  <c r="O7" i="11"/>
  <c r="L7" i="11"/>
  <c r="O19" i="11"/>
  <c r="F19" i="11"/>
  <c r="I15" i="11"/>
  <c r="L15" i="11"/>
  <c r="F15" i="11"/>
  <c r="O15" i="11"/>
  <c r="I18" i="11"/>
  <c r="O18" i="11"/>
  <c r="L18" i="11"/>
  <c r="C18" i="11"/>
  <c r="F12" i="11"/>
  <c r="I9" i="11"/>
  <c r="O6" i="11"/>
  <c r="C12" i="11"/>
  <c r="O9" i="11"/>
  <c r="L12" i="11"/>
  <c r="I12" i="11"/>
  <c r="L9" i="11"/>
  <c r="L6" i="11"/>
  <c r="O12" i="11"/>
  <c r="F9" i="11"/>
  <c r="C9" i="11"/>
  <c r="C15" i="11" l="1"/>
  <c r="F18" i="11"/>
  <c r="I6" i="11"/>
  <c r="F6" i="11"/>
</calcChain>
</file>

<file path=xl/sharedStrings.xml><?xml version="1.0" encoding="utf-8"?>
<sst xmlns="http://schemas.openxmlformats.org/spreadsheetml/2006/main" count="152" uniqueCount="79">
  <si>
    <t>Project name</t>
  </si>
  <si>
    <t>Risk Register</t>
  </si>
  <si>
    <t>Date updated</t>
  </si>
  <si>
    <t>Status</t>
  </si>
  <si>
    <t>Risk / Value</t>
  </si>
  <si>
    <t>Probability</t>
  </si>
  <si>
    <t>Risk Rating</t>
  </si>
  <si>
    <t>Open</t>
  </si>
  <si>
    <t>Risk</t>
  </si>
  <si>
    <t>Major</t>
  </si>
  <si>
    <t>Risk Status</t>
  </si>
  <si>
    <t>Value</t>
  </si>
  <si>
    <t>Closed</t>
  </si>
  <si>
    <t>Likely</t>
  </si>
  <si>
    <t>Rare</t>
  </si>
  <si>
    <t>Unlikely</t>
  </si>
  <si>
    <t>Minor</t>
  </si>
  <si>
    <t>Medium</t>
  </si>
  <si>
    <t>Substantial</t>
  </si>
  <si>
    <t>Risk rating</t>
  </si>
  <si>
    <t>T/O</t>
  </si>
  <si>
    <t>Threat</t>
  </si>
  <si>
    <t>Opportunity</t>
  </si>
  <si>
    <t>Very Low</t>
  </si>
  <si>
    <t>Consequence</t>
  </si>
  <si>
    <t>Likelihood</t>
  </si>
  <si>
    <t>Possible</t>
  </si>
  <si>
    <t>Almost Certain</t>
  </si>
  <si>
    <t>Low Threat</t>
  </si>
  <si>
    <t>Moderate Threat</t>
  </si>
  <si>
    <t>High Threat</t>
  </si>
  <si>
    <t>Extreme Threat</t>
  </si>
  <si>
    <t>Threat / Opportunity</t>
  </si>
  <si>
    <t>Likelyhood</t>
  </si>
  <si>
    <t>Risk ID</t>
  </si>
  <si>
    <t>Risk Title</t>
  </si>
  <si>
    <t>Description / Cause / Consequence</t>
  </si>
  <si>
    <t>Risk Owner</t>
  </si>
  <si>
    <t>Date Raised</t>
  </si>
  <si>
    <t>Established Control(s)</t>
  </si>
  <si>
    <t>Mitigation Action</t>
  </si>
  <si>
    <t>Insignificant</t>
  </si>
  <si>
    <t>Moderate</t>
  </si>
  <si>
    <t>Points</t>
  </si>
  <si>
    <t>Points (Likelyhood)</t>
  </si>
  <si>
    <t>Points (Consequence</t>
  </si>
  <si>
    <t>80% - 100%</t>
  </si>
  <si>
    <t>50% - 80%</t>
  </si>
  <si>
    <t>30% - 50%</t>
  </si>
  <si>
    <t>5% - 30%</t>
  </si>
  <si>
    <t>0% - 5%</t>
  </si>
  <si>
    <t>Can be managed within normal operations</t>
  </si>
  <si>
    <t>consequences may impact the effieicny and effectiveness of business/activity but can managed under normal resources</t>
  </si>
  <si>
    <t>Consequence would require review of changes to peocess with some escalations required. However consequence will not threaten viability of programme/activity</t>
  </si>
  <si>
    <t>Senior Management attention needed to manage issues. Consequence may threany viability of programme/activity.</t>
  </si>
  <si>
    <t>Extensive senior management attention and resource needed for crisi event. Consequence have extreme consequence financially and politically</t>
  </si>
  <si>
    <t>Explanation</t>
  </si>
  <si>
    <t>Risk Assesment</t>
  </si>
  <si>
    <t>Total</t>
  </si>
  <si>
    <t>Supplier not clear on specifications and requirements</t>
  </si>
  <si>
    <t>Jack</t>
  </si>
  <si>
    <t xml:space="preserve"> - Pre tender meeting called to ensure supplier undertands specifications</t>
  </si>
  <si>
    <t xml:space="preserve"> - Re-confirm with supplier prior to delievery on specs
 - Shipping dpocuents to be verified
 - Items to be verified on goods receipt and supplier to be notified quickly is any variance</t>
  </si>
  <si>
    <t>Items not deleivered in full</t>
  </si>
  <si>
    <t>RISK MATRIX</t>
  </si>
  <si>
    <t>(Please do not wite in the matrix. This will automatically populate based on Risk Register assesment)</t>
  </si>
  <si>
    <t>IMPACT SEVERITY</t>
  </si>
  <si>
    <t>LIKELIHOOD</t>
  </si>
  <si>
    <t>Risk 1</t>
  </si>
  <si>
    <t>Risk 2</t>
  </si>
  <si>
    <t>Risk 3</t>
  </si>
  <si>
    <t>Risk 4</t>
  </si>
  <si>
    <t>Risk 5</t>
  </si>
  <si>
    <t>Risk 6</t>
  </si>
  <si>
    <t>Risk 7</t>
  </si>
  <si>
    <t>Risk 8</t>
  </si>
  <si>
    <t>Risk 9</t>
  </si>
  <si>
    <t xml:space="preserve"> </t>
  </si>
  <si>
    <t>Medium Threat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</si>
</sst>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1"/>
      <name val="Calibri (body)"/>
    </font>
    <font>
      <b/>
      <sz val="12"/>
      <color theme="0"/>
      <name val="Calibri (body)"/>
    </font>
    <font>
      <b/>
      <sz val="11"/>
      <color theme="1"/>
      <name val="Arial"/>
      <family val="2"/>
    </font>
    <font>
      <sz val="12"/>
      <color theme="0"/>
      <name val="Calibri (body)"/>
    </font>
    <font>
      <sz val="3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5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5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 style="thin">
        <color theme="4" tint="0.79995117038483843"/>
      </top>
      <bottom style="thin">
        <color theme="4" tint="0.79995117038483843"/>
      </bottom>
      <diagonal/>
    </border>
    <border>
      <left/>
      <right/>
      <top/>
      <bottom style="hair">
        <color theme="0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79992065187536243"/>
      </right>
      <top style="thin">
        <color theme="4" tint="0.79995117038483843"/>
      </top>
      <bottom style="thin">
        <color theme="4" tint="0.79995117038483843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10" fillId="0" borderId="0" xfId="0" applyFont="1"/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/>
    <xf numFmtId="0" fontId="7" fillId="0" borderId="5" xfId="0" applyFont="1" applyBorder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/>
    </xf>
    <xf numFmtId="0" fontId="13" fillId="0" borderId="0" xfId="0" applyFont="1"/>
    <xf numFmtId="0" fontId="0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3" fillId="0" borderId="11" xfId="0" applyFont="1" applyBorder="1"/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left"/>
    </xf>
    <xf numFmtId="0" fontId="16" fillId="6" borderId="11" xfId="0" applyFont="1" applyFill="1" applyBorder="1"/>
    <xf numFmtId="0" fontId="17" fillId="0" borderId="0" xfId="0" applyFont="1" applyAlignment="1"/>
    <xf numFmtId="0" fontId="18" fillId="0" borderId="0" xfId="0" applyFont="1" applyAlignment="1"/>
    <xf numFmtId="49" fontId="7" fillId="0" borderId="0" xfId="0" applyNumberFormat="1" applyFont="1"/>
    <xf numFmtId="49" fontId="4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Border="1"/>
    <xf numFmtId="0" fontId="21" fillId="3" borderId="21" xfId="0" applyFont="1" applyFill="1" applyBorder="1" applyAlignment="1">
      <alignment horizontal="left" wrapText="1"/>
    </xf>
    <xf numFmtId="0" fontId="21" fillId="3" borderId="22" xfId="0" applyFont="1" applyFill="1" applyBorder="1" applyAlignment="1">
      <alignment horizontal="left" wrapText="1"/>
    </xf>
    <xf numFmtId="0" fontId="21" fillId="3" borderId="23" xfId="0" applyFont="1" applyFill="1" applyBorder="1" applyAlignment="1">
      <alignment horizontal="left" wrapText="1"/>
    </xf>
    <xf numFmtId="0" fontId="21" fillId="3" borderId="24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 wrapText="1"/>
    </xf>
    <xf numFmtId="0" fontId="21" fillId="3" borderId="25" xfId="0" applyFont="1" applyFill="1" applyBorder="1" applyAlignment="1">
      <alignment horizontal="left" wrapText="1"/>
    </xf>
    <xf numFmtId="0" fontId="21" fillId="3" borderId="15" xfId="0" applyFont="1" applyFill="1" applyBorder="1" applyAlignment="1">
      <alignment horizontal="left" wrapText="1"/>
    </xf>
    <xf numFmtId="0" fontId="21" fillId="3" borderId="16" xfId="0" applyFont="1" applyFill="1" applyBorder="1" applyAlignment="1">
      <alignment horizontal="left" wrapText="1"/>
    </xf>
    <xf numFmtId="0" fontId="21" fillId="3" borderId="17" xfId="0" applyFont="1" applyFill="1" applyBorder="1" applyAlignment="1">
      <alignment horizontal="left" wrapText="1"/>
    </xf>
    <xf numFmtId="0" fontId="14" fillId="5" borderId="21" xfId="0" applyFont="1" applyFill="1" applyBorder="1" applyAlignment="1">
      <alignment horizontal="left" wrapText="1"/>
    </xf>
    <xf numFmtId="0" fontId="14" fillId="5" borderId="22" xfId="0" applyFont="1" applyFill="1" applyBorder="1" applyAlignment="1">
      <alignment horizontal="left" wrapText="1"/>
    </xf>
    <xf numFmtId="0" fontId="14" fillId="5" borderId="23" xfId="0" applyFont="1" applyFill="1" applyBorder="1" applyAlignment="1">
      <alignment horizontal="left" wrapText="1"/>
    </xf>
    <xf numFmtId="0" fontId="14" fillId="5" borderId="24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left" wrapText="1"/>
    </xf>
    <xf numFmtId="0" fontId="14" fillId="5" borderId="25" xfId="0" applyFont="1" applyFill="1" applyBorder="1" applyAlignment="1">
      <alignment horizontal="left" wrapText="1"/>
    </xf>
    <xf numFmtId="0" fontId="14" fillId="5" borderId="15" xfId="0" applyFont="1" applyFill="1" applyBorder="1" applyAlignment="1">
      <alignment horizontal="left" wrapText="1"/>
    </xf>
    <xf numFmtId="0" fontId="14" fillId="5" borderId="16" xfId="0" applyFont="1" applyFill="1" applyBorder="1" applyAlignment="1">
      <alignment horizontal="left" wrapText="1"/>
    </xf>
    <xf numFmtId="0" fontId="14" fillId="5" borderId="17" xfId="0" applyFont="1" applyFill="1" applyBorder="1" applyAlignment="1">
      <alignment horizontal="left" wrapText="1"/>
    </xf>
    <xf numFmtId="0" fontId="14" fillId="4" borderId="21" xfId="0" applyFont="1" applyFill="1" applyBorder="1" applyAlignment="1">
      <alignment horizontal="left" wrapText="1"/>
    </xf>
    <xf numFmtId="0" fontId="14" fillId="4" borderId="22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4" fillId="4" borderId="24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5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horizontal="left" wrapText="1"/>
    </xf>
    <xf numFmtId="0" fontId="14" fillId="4" borderId="17" xfId="0" applyFont="1" applyFill="1" applyBorder="1" applyAlignment="1">
      <alignment horizontal="left" wrapText="1"/>
    </xf>
    <xf numFmtId="0" fontId="0" fillId="5" borderId="0" xfId="0" applyFont="1" applyFill="1"/>
    <xf numFmtId="0" fontId="0" fillId="3" borderId="0" xfId="0" applyFont="1" applyFill="1"/>
    <xf numFmtId="0" fontId="0" fillId="7" borderId="0" xfId="0" applyFont="1" applyFill="1"/>
    <xf numFmtId="0" fontId="0" fillId="7" borderId="0" xfId="0" applyFill="1"/>
    <xf numFmtId="0" fontId="6" fillId="0" borderId="11" xfId="0" applyFont="1" applyFill="1" applyBorder="1" applyAlignment="1">
      <alignment horizontal="center" vertical="top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16" fontId="6" fillId="0" borderId="11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NumberFormat="1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NumberFormat="1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Protection="1"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20" fillId="6" borderId="0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horizontal="center" wrapText="1"/>
    </xf>
    <xf numFmtId="0" fontId="19" fillId="6" borderId="19" xfId="0" applyFont="1" applyFill="1" applyBorder="1" applyAlignment="1">
      <alignment horizontal="center" wrapText="1"/>
    </xf>
    <xf numFmtId="0" fontId="19" fillId="6" borderId="20" xfId="0" applyFont="1" applyFill="1" applyBorder="1" applyAlignment="1">
      <alignment horizontal="center" wrapText="1"/>
    </xf>
    <xf numFmtId="0" fontId="20" fillId="6" borderId="18" xfId="0" applyFont="1" applyFill="1" applyBorder="1" applyAlignment="1">
      <alignment horizontal="center" wrapText="1"/>
    </xf>
    <xf numFmtId="0" fontId="20" fillId="6" borderId="19" xfId="0" applyFont="1" applyFill="1" applyBorder="1" applyAlignment="1">
      <alignment horizontal="center" wrapText="1"/>
    </xf>
    <xf numFmtId="0" fontId="20" fillId="6" borderId="20" xfId="0" applyFont="1" applyFill="1" applyBorder="1" applyAlignment="1">
      <alignment horizontal="center" wrapText="1"/>
    </xf>
    <xf numFmtId="0" fontId="20" fillId="6" borderId="16" xfId="0" applyFont="1" applyFill="1" applyBorder="1" applyAlignment="1">
      <alignment horizontal="center" wrapText="1"/>
    </xf>
    <xf numFmtId="0" fontId="20" fillId="6" borderId="17" xfId="0" applyFont="1" applyFill="1" applyBorder="1" applyAlignment="1">
      <alignment horizontal="center" wrapText="1"/>
    </xf>
  </cellXfs>
  <cellStyles count="1">
    <cellStyle name="Normal" xfId="0" builtinId="0"/>
  </cellStyles>
  <dxfs count="10">
    <dxf>
      <font>
        <b/>
        <i val="0"/>
        <color rgb="FF00B050"/>
      </font>
    </dxf>
    <dxf>
      <font>
        <b/>
        <i val="0"/>
        <color rgb="FFFF66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6600"/>
      <color rgb="FF5BB9FF"/>
      <color rgb="FFFF3300"/>
      <color rgb="FFF9D607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BIE New Brand">
  <a:themeElements>
    <a:clrScheme name="MBI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A485D"/>
      </a:accent1>
      <a:accent2>
        <a:srgbClr val="97D700"/>
      </a:accent2>
      <a:accent3>
        <a:srgbClr val="753BBD"/>
      </a:accent3>
      <a:accent4>
        <a:srgbClr val="31508B"/>
      </a:accent4>
      <a:accent5>
        <a:srgbClr val="8666AC"/>
      </a:accent5>
      <a:accent6>
        <a:srgbClr val="5C6060"/>
      </a:accent6>
      <a:hlink>
        <a:srgbClr val="0000FF"/>
      </a:hlink>
      <a:folHlink>
        <a:srgbClr val="800080"/>
      </a:folHlink>
    </a:clrScheme>
    <a:fontScheme name="MBIE New Brand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showZeros="0" tabSelected="1" zoomScaleNormal="100" workbookViewId="0">
      <selection sqref="A1:L1"/>
    </sheetView>
  </sheetViews>
  <sheetFormatPr defaultColWidth="9.375" defaultRowHeight="15"/>
  <cols>
    <col min="1" max="1" width="9.625" style="1" customWidth="1"/>
    <col min="2" max="2" width="28.625" style="1" customWidth="1"/>
    <col min="3" max="3" width="32.625" style="1" customWidth="1"/>
    <col min="4" max="4" width="15.125" style="1" customWidth="1"/>
    <col min="5" max="6" width="9.625" style="4" customWidth="1"/>
    <col min="7" max="7" width="12.375" style="4" customWidth="1"/>
    <col min="8" max="8" width="28.625" style="4" customWidth="1"/>
    <col min="9" max="9" width="12.625" style="4" customWidth="1"/>
    <col min="10" max="10" width="13.125" style="4" customWidth="1"/>
    <col min="11" max="11" width="10.375" style="4" bestFit="1" customWidth="1"/>
    <col min="12" max="12" width="32.625" style="1" hidden="1" customWidth="1"/>
    <col min="13" max="13" width="15.875" style="1" hidden="1" customWidth="1"/>
    <col min="14" max="14" width="9.375" style="1" hidden="1" customWidth="1"/>
    <col min="15" max="15" width="46.25" style="1" bestFit="1" customWidth="1"/>
    <col min="16" max="16" width="21.875" style="32" hidden="1" customWidth="1"/>
    <col min="17" max="16384" width="9.375" style="1"/>
  </cols>
  <sheetData>
    <row r="1" spans="1:16" ht="19.5" thickBot="1">
      <c r="A1" s="95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6" ht="19.5" thickTop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6" ht="15.75">
      <c r="A3" s="98" t="s">
        <v>0</v>
      </c>
      <c r="B3" s="98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6" ht="15.75">
      <c r="A4" s="98" t="s">
        <v>2</v>
      </c>
      <c r="B4" s="98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6" ht="18.7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6" s="15" customFormat="1">
      <c r="A6" s="90" t="s">
        <v>34</v>
      </c>
      <c r="B6" s="90" t="s">
        <v>35</v>
      </c>
      <c r="C6" s="90" t="s">
        <v>36</v>
      </c>
      <c r="D6" s="90" t="s">
        <v>37</v>
      </c>
      <c r="E6" s="90" t="s">
        <v>3</v>
      </c>
      <c r="F6" s="90" t="s">
        <v>38</v>
      </c>
      <c r="G6" s="90" t="s">
        <v>32</v>
      </c>
      <c r="H6" s="90" t="s">
        <v>39</v>
      </c>
      <c r="I6" s="92" t="s">
        <v>57</v>
      </c>
      <c r="J6" s="93"/>
      <c r="K6" s="94"/>
      <c r="L6" s="90" t="s">
        <v>44</v>
      </c>
      <c r="M6" s="90" t="s">
        <v>45</v>
      </c>
      <c r="N6" s="90" t="s">
        <v>58</v>
      </c>
      <c r="O6" s="14"/>
      <c r="P6" s="33"/>
    </row>
    <row r="7" spans="1:16" s="15" customFormat="1" ht="30">
      <c r="A7" s="91"/>
      <c r="B7" s="91"/>
      <c r="C7" s="91"/>
      <c r="D7" s="91"/>
      <c r="E7" s="91"/>
      <c r="F7" s="91"/>
      <c r="G7" s="91"/>
      <c r="H7" s="91"/>
      <c r="I7" s="14" t="s">
        <v>33</v>
      </c>
      <c r="J7" s="14" t="s">
        <v>24</v>
      </c>
      <c r="K7" s="14" t="s">
        <v>19</v>
      </c>
      <c r="L7" s="91"/>
      <c r="M7" s="91"/>
      <c r="N7" s="91"/>
      <c r="O7" s="16" t="s">
        <v>40</v>
      </c>
      <c r="P7" s="33"/>
    </row>
    <row r="8" spans="1:16" s="3" customFormat="1" ht="60">
      <c r="A8" s="68" t="s">
        <v>68</v>
      </c>
      <c r="B8" s="69" t="s">
        <v>63</v>
      </c>
      <c r="C8" s="89" t="s">
        <v>59</v>
      </c>
      <c r="D8" s="69" t="s">
        <v>60</v>
      </c>
      <c r="E8" s="70" t="s">
        <v>7</v>
      </c>
      <c r="F8" s="71">
        <v>43195</v>
      </c>
      <c r="G8" s="70" t="s">
        <v>21</v>
      </c>
      <c r="H8" s="69" t="s">
        <v>61</v>
      </c>
      <c r="I8" s="70" t="s">
        <v>14</v>
      </c>
      <c r="J8" s="70" t="s">
        <v>23</v>
      </c>
      <c r="K8" s="67" t="str">
        <f>VLOOKUP(N8,Variables!$E$13:$F$21,2,FALSE)</f>
        <v>Low Threat</v>
      </c>
      <c r="L8" s="17">
        <f>VLOOKUP(I8,Variables!$B$20:$C$25,2,FALSE)</f>
        <v>1</v>
      </c>
      <c r="M8" s="17">
        <f>VLOOKUP(J8,Variables!$B$13:$C$18,2,FALSE)</f>
        <v>1</v>
      </c>
      <c r="N8" s="17">
        <f>L8+M8</f>
        <v>2</v>
      </c>
      <c r="O8" s="69" t="s">
        <v>62</v>
      </c>
      <c r="P8" s="3" t="str">
        <f>B8</f>
        <v>Items not deleivered in full</v>
      </c>
    </row>
    <row r="9" spans="1:16" s="3" customFormat="1">
      <c r="A9" s="68" t="s">
        <v>69</v>
      </c>
      <c r="B9" s="72"/>
      <c r="C9" s="68"/>
      <c r="D9" s="69"/>
      <c r="E9" s="70" t="s">
        <v>7</v>
      </c>
      <c r="F9" s="70"/>
      <c r="G9" s="70"/>
      <c r="H9" s="73"/>
      <c r="I9" s="70" t="s">
        <v>14</v>
      </c>
      <c r="J9" s="70" t="s">
        <v>23</v>
      </c>
      <c r="K9" s="67" t="str">
        <f>VLOOKUP(N9,Variables!$E$13:$F$21,2,FALSE)</f>
        <v>Low Threat</v>
      </c>
      <c r="L9" s="17">
        <f>VLOOKUP(I9,Variables!$B$20:$C$25,2,FALSE)</f>
        <v>1</v>
      </c>
      <c r="M9" s="17">
        <f>VLOOKUP(J9,Variables!$B$13:$C$18,2,FALSE)</f>
        <v>1</v>
      </c>
      <c r="N9" s="17">
        <f t="shared" ref="N9:N16" si="0">L9+M9</f>
        <v>2</v>
      </c>
      <c r="O9" s="69"/>
      <c r="P9" s="3">
        <f t="shared" ref="P9:P16" si="1">B9</f>
        <v>0</v>
      </c>
    </row>
    <row r="10" spans="1:16" s="3" customFormat="1" ht="30">
      <c r="A10" s="68" t="s">
        <v>70</v>
      </c>
      <c r="B10" s="74"/>
      <c r="C10" s="75"/>
      <c r="D10" s="75"/>
      <c r="E10" s="70" t="s">
        <v>7</v>
      </c>
      <c r="F10" s="70"/>
      <c r="G10" s="70"/>
      <c r="H10" s="70"/>
      <c r="I10" s="70" t="s">
        <v>26</v>
      </c>
      <c r="J10" s="70" t="s">
        <v>17</v>
      </c>
      <c r="K10" s="67" t="str">
        <f>VLOOKUP(N10,Variables!$E$13:$F$21,2,FALSE)</f>
        <v>Medium Threat</v>
      </c>
      <c r="L10" s="17">
        <f>VLOOKUP(I10,Variables!$B$20:$C$25,2,FALSE)</f>
        <v>3</v>
      </c>
      <c r="M10" s="17">
        <f>VLOOKUP(J10,Variables!$B$13:$C$18,2,FALSE)</f>
        <v>3</v>
      </c>
      <c r="N10" s="17">
        <f t="shared" si="0"/>
        <v>6</v>
      </c>
      <c r="O10" s="86"/>
      <c r="P10" s="3">
        <f t="shared" si="1"/>
        <v>0</v>
      </c>
    </row>
    <row r="11" spans="1:16" s="3" customFormat="1" ht="30">
      <c r="A11" s="68" t="s">
        <v>71</v>
      </c>
      <c r="B11" s="74"/>
      <c r="C11" s="75"/>
      <c r="D11" s="75"/>
      <c r="E11" s="70" t="s">
        <v>7</v>
      </c>
      <c r="F11" s="70"/>
      <c r="G11" s="70"/>
      <c r="H11" s="70"/>
      <c r="I11" s="70" t="s">
        <v>27</v>
      </c>
      <c r="J11" s="70" t="s">
        <v>18</v>
      </c>
      <c r="K11" s="67" t="str">
        <f>VLOOKUP(N11,Variables!$E$13:$F$21,2,FALSE)</f>
        <v>Extreme Threat</v>
      </c>
      <c r="L11" s="17">
        <f>VLOOKUP(I11,Variables!$B$20:$C$25,2,FALSE)</f>
        <v>5</v>
      </c>
      <c r="M11" s="17">
        <f>VLOOKUP(J11,Variables!$B$13:$C$18,2,FALSE)</f>
        <v>5</v>
      </c>
      <c r="N11" s="17">
        <f t="shared" si="0"/>
        <v>10</v>
      </c>
      <c r="O11" s="86"/>
      <c r="P11" s="3">
        <f t="shared" si="1"/>
        <v>0</v>
      </c>
    </row>
    <row r="12" spans="1:16" s="3" customFormat="1">
      <c r="A12" s="68" t="s">
        <v>72</v>
      </c>
      <c r="B12" s="74"/>
      <c r="C12" s="75"/>
      <c r="D12" s="75"/>
      <c r="E12" s="70" t="s">
        <v>7</v>
      </c>
      <c r="F12" s="70"/>
      <c r="G12" s="70"/>
      <c r="H12" s="70"/>
      <c r="I12" s="70" t="s">
        <v>13</v>
      </c>
      <c r="J12" s="70" t="s">
        <v>9</v>
      </c>
      <c r="K12" s="67" t="str">
        <f>VLOOKUP(N12,Variables!$E$13:$F$21,2,FALSE)</f>
        <v>High Threat</v>
      </c>
      <c r="L12" s="17">
        <f>VLOOKUP(I12,Variables!$B$20:$C$25,2,FALSE)</f>
        <v>4</v>
      </c>
      <c r="M12" s="17">
        <f>VLOOKUP(J12,Variables!$B$13:$C$18,2,FALSE)</f>
        <v>4</v>
      </c>
      <c r="N12" s="17">
        <f t="shared" si="0"/>
        <v>8</v>
      </c>
      <c r="O12" s="86"/>
      <c r="P12" s="3">
        <f t="shared" si="1"/>
        <v>0</v>
      </c>
    </row>
    <row r="13" spans="1:16" s="3" customFormat="1">
      <c r="A13" s="68" t="s">
        <v>73</v>
      </c>
      <c r="B13" s="74"/>
      <c r="C13" s="75"/>
      <c r="D13" s="75"/>
      <c r="E13" s="70" t="s">
        <v>7</v>
      </c>
      <c r="F13" s="70"/>
      <c r="G13" s="70"/>
      <c r="H13" s="70"/>
      <c r="I13" s="70" t="s">
        <v>13</v>
      </c>
      <c r="J13" s="70" t="s">
        <v>9</v>
      </c>
      <c r="K13" s="67" t="str">
        <f>VLOOKUP(N13,Variables!$E$13:$F$21,2,FALSE)</f>
        <v>High Threat</v>
      </c>
      <c r="L13" s="17">
        <f>VLOOKUP(I13,Variables!$B$20:$C$25,2,FALSE)</f>
        <v>4</v>
      </c>
      <c r="M13" s="17">
        <f>VLOOKUP(J13,Variables!$B$13:$C$18,2,FALSE)</f>
        <v>4</v>
      </c>
      <c r="N13" s="17">
        <f t="shared" si="0"/>
        <v>8</v>
      </c>
      <c r="O13" s="86"/>
      <c r="P13" s="3">
        <f t="shared" si="1"/>
        <v>0</v>
      </c>
    </row>
    <row r="14" spans="1:16" s="3" customFormat="1">
      <c r="A14" s="68" t="s">
        <v>74</v>
      </c>
      <c r="B14" s="74"/>
      <c r="C14" s="75"/>
      <c r="D14" s="75"/>
      <c r="E14" s="70" t="s">
        <v>7</v>
      </c>
      <c r="F14" s="70"/>
      <c r="G14" s="70"/>
      <c r="H14" s="70"/>
      <c r="I14" s="70" t="s">
        <v>13</v>
      </c>
      <c r="J14" s="70" t="s">
        <v>9</v>
      </c>
      <c r="K14" s="67" t="str">
        <f>VLOOKUP(N14,Variables!$E$13:$F$21,2,FALSE)</f>
        <v>High Threat</v>
      </c>
      <c r="L14" s="17">
        <f>VLOOKUP(I14,Variables!$B$20:$C$25,2,FALSE)</f>
        <v>4</v>
      </c>
      <c r="M14" s="17">
        <f>VLOOKUP(J14,Variables!$B$13:$C$18,2,FALSE)</f>
        <v>4</v>
      </c>
      <c r="N14" s="17">
        <f t="shared" si="0"/>
        <v>8</v>
      </c>
      <c r="O14" s="86"/>
      <c r="P14" s="3">
        <f t="shared" si="1"/>
        <v>0</v>
      </c>
    </row>
    <row r="15" spans="1:16" s="3" customFormat="1">
      <c r="A15" s="68" t="s">
        <v>75</v>
      </c>
      <c r="B15" s="74"/>
      <c r="C15" s="75"/>
      <c r="D15" s="75"/>
      <c r="E15" s="70" t="s">
        <v>7</v>
      </c>
      <c r="F15" s="70"/>
      <c r="G15" s="70"/>
      <c r="H15" s="70"/>
      <c r="I15" s="70" t="s">
        <v>13</v>
      </c>
      <c r="J15" s="70" t="s">
        <v>9</v>
      </c>
      <c r="K15" s="67" t="str">
        <f>VLOOKUP(N15,Variables!$E$13:$F$21,2,FALSE)</f>
        <v>High Threat</v>
      </c>
      <c r="L15" s="17">
        <f>VLOOKUP(I15,Variables!$B$20:$C$25,2,FALSE)</f>
        <v>4</v>
      </c>
      <c r="M15" s="17">
        <f>VLOOKUP(J15,Variables!$B$13:$C$18,2,FALSE)</f>
        <v>4</v>
      </c>
      <c r="N15" s="17">
        <f t="shared" si="0"/>
        <v>8</v>
      </c>
      <c r="O15" s="86"/>
      <c r="P15" s="3">
        <f t="shared" si="1"/>
        <v>0</v>
      </c>
    </row>
    <row r="16" spans="1:16" s="3" customFormat="1" ht="30">
      <c r="A16" s="68" t="s">
        <v>76</v>
      </c>
      <c r="B16" s="74"/>
      <c r="C16" s="75"/>
      <c r="D16" s="75"/>
      <c r="E16" s="70" t="s">
        <v>7</v>
      </c>
      <c r="F16" s="70"/>
      <c r="G16" s="70"/>
      <c r="H16" s="70"/>
      <c r="I16" s="70" t="s">
        <v>26</v>
      </c>
      <c r="J16" s="70" t="s">
        <v>9</v>
      </c>
      <c r="K16" s="67" t="str">
        <f>VLOOKUP(N16,Variables!$E$13:$F$21,2,FALSE)</f>
        <v>Medium Threat</v>
      </c>
      <c r="L16" s="17">
        <f>VLOOKUP(I16,Variables!$B$20:$C$25,2,FALSE)</f>
        <v>3</v>
      </c>
      <c r="M16" s="17">
        <f>VLOOKUP(J16,Variables!$B$13:$C$18,2,FALSE)</f>
        <v>4</v>
      </c>
      <c r="N16" s="17">
        <f t="shared" si="0"/>
        <v>7</v>
      </c>
      <c r="O16" s="86"/>
      <c r="P16" s="3">
        <f t="shared" si="1"/>
        <v>0</v>
      </c>
    </row>
    <row r="17" spans="1:16" s="3" customFormat="1">
      <c r="A17" s="76"/>
      <c r="B17" s="76"/>
      <c r="C17" s="76"/>
      <c r="D17" s="76"/>
      <c r="E17" s="77"/>
      <c r="F17" s="77"/>
      <c r="G17" s="77"/>
      <c r="H17" s="77"/>
      <c r="I17" s="77"/>
      <c r="J17" s="22"/>
      <c r="K17" s="22"/>
      <c r="L17" s="23"/>
      <c r="O17" s="87"/>
      <c r="P17" s="34"/>
    </row>
    <row r="18" spans="1:16" s="3" customFormat="1">
      <c r="A18" s="78"/>
      <c r="B18" s="78"/>
      <c r="C18" s="78"/>
      <c r="D18" s="78"/>
      <c r="E18" s="79"/>
      <c r="F18" s="79"/>
      <c r="G18" s="79"/>
      <c r="H18" s="79"/>
      <c r="I18" s="79"/>
      <c r="J18" s="9"/>
      <c r="K18" s="9"/>
      <c r="L18" s="8"/>
      <c r="O18" s="87"/>
      <c r="P18" s="34"/>
    </row>
    <row r="19" spans="1:16" s="3" customFormat="1">
      <c r="A19" s="78"/>
      <c r="B19" s="78"/>
      <c r="C19" s="78"/>
      <c r="D19" s="78"/>
      <c r="E19" s="79"/>
      <c r="F19" s="79"/>
      <c r="G19" s="79"/>
      <c r="H19" s="79"/>
      <c r="I19" s="79"/>
      <c r="J19" s="9"/>
      <c r="K19" s="9"/>
      <c r="L19" s="8"/>
      <c r="O19" s="87"/>
      <c r="P19" s="34"/>
    </row>
    <row r="20" spans="1:16" s="3" customFormat="1">
      <c r="A20" s="78"/>
      <c r="B20" s="78"/>
      <c r="C20" s="78"/>
      <c r="D20" s="78"/>
      <c r="E20" s="79"/>
      <c r="F20" s="79"/>
      <c r="G20" s="79"/>
      <c r="H20" s="79"/>
      <c r="I20" s="79"/>
      <c r="J20" s="9"/>
      <c r="K20" s="9"/>
      <c r="L20" s="8"/>
      <c r="O20" s="87"/>
      <c r="P20" s="34"/>
    </row>
    <row r="21" spans="1:16" s="3" customFormat="1">
      <c r="A21" s="78"/>
      <c r="B21" s="78"/>
      <c r="C21" s="78"/>
      <c r="D21" s="78"/>
      <c r="E21" s="79"/>
      <c r="F21" s="79"/>
      <c r="G21" s="79"/>
      <c r="H21" s="79"/>
      <c r="I21" s="79"/>
      <c r="J21" s="9"/>
      <c r="K21" s="9"/>
      <c r="L21" s="8"/>
      <c r="O21" s="87"/>
      <c r="P21" s="34"/>
    </row>
    <row r="22" spans="1:16" s="3" customFormat="1">
      <c r="A22" s="78"/>
      <c r="B22" s="78"/>
      <c r="C22" s="78"/>
      <c r="D22" s="78"/>
      <c r="E22" s="79"/>
      <c r="F22" s="79"/>
      <c r="G22" s="79"/>
      <c r="H22" s="79"/>
      <c r="I22" s="79"/>
      <c r="J22" s="9"/>
      <c r="K22" s="9"/>
      <c r="L22" s="8"/>
      <c r="O22" s="87"/>
      <c r="P22" s="34"/>
    </row>
    <row r="23" spans="1:16" s="3" customFormat="1">
      <c r="A23" s="78"/>
      <c r="B23" s="78"/>
      <c r="C23" s="78"/>
      <c r="D23" s="78"/>
      <c r="E23" s="79"/>
      <c r="F23" s="79"/>
      <c r="G23" s="79"/>
      <c r="H23" s="79"/>
      <c r="I23" s="79"/>
      <c r="J23" s="9"/>
      <c r="K23" s="9"/>
      <c r="L23" s="8"/>
      <c r="O23" s="87"/>
      <c r="P23" s="34"/>
    </row>
    <row r="24" spans="1:16" s="3" customFormat="1">
      <c r="A24" s="78"/>
      <c r="B24" s="78"/>
      <c r="C24" s="78"/>
      <c r="D24" s="78"/>
      <c r="E24" s="79"/>
      <c r="F24" s="79"/>
      <c r="G24" s="79"/>
      <c r="H24" s="79"/>
      <c r="I24" s="79"/>
      <c r="J24" s="9"/>
      <c r="K24" s="9"/>
      <c r="L24" s="8"/>
      <c r="O24" s="87"/>
      <c r="P24" s="34"/>
    </row>
    <row r="25" spans="1:16" s="3" customFormat="1">
      <c r="A25" s="78"/>
      <c r="B25" s="78"/>
      <c r="C25" s="78"/>
      <c r="D25" s="78"/>
      <c r="E25" s="79"/>
      <c r="F25" s="79"/>
      <c r="G25" s="79"/>
      <c r="H25" s="79"/>
      <c r="I25" s="79"/>
      <c r="J25" s="9"/>
      <c r="K25" s="9"/>
      <c r="L25" s="8"/>
      <c r="O25" s="87"/>
      <c r="P25" s="34"/>
    </row>
    <row r="26" spans="1:16" s="3" customFormat="1">
      <c r="A26" s="78"/>
      <c r="B26" s="78"/>
      <c r="C26" s="78"/>
      <c r="D26" s="78"/>
      <c r="E26" s="79"/>
      <c r="F26" s="79"/>
      <c r="G26" s="79"/>
      <c r="H26" s="79"/>
      <c r="I26" s="79"/>
      <c r="J26" s="9"/>
      <c r="K26" s="9"/>
      <c r="L26" s="8"/>
      <c r="O26" s="87"/>
      <c r="P26" s="34"/>
    </row>
    <row r="27" spans="1:16" s="3" customFormat="1">
      <c r="A27" s="78"/>
      <c r="B27" s="78"/>
      <c r="C27" s="78"/>
      <c r="D27" s="78"/>
      <c r="E27" s="79"/>
      <c r="F27" s="79"/>
      <c r="G27" s="79"/>
      <c r="H27" s="79"/>
      <c r="I27" s="79"/>
      <c r="J27" s="9"/>
      <c r="K27" s="9"/>
      <c r="L27" s="8"/>
      <c r="O27" s="87"/>
      <c r="P27" s="34"/>
    </row>
    <row r="28" spans="1:16" s="3" customFormat="1">
      <c r="A28" s="78"/>
      <c r="B28" s="78"/>
      <c r="C28" s="78"/>
      <c r="D28" s="78"/>
      <c r="E28" s="79"/>
      <c r="F28" s="79"/>
      <c r="G28" s="79"/>
      <c r="H28" s="79"/>
      <c r="I28" s="79"/>
      <c r="J28" s="9"/>
      <c r="K28" s="9"/>
      <c r="L28" s="8"/>
      <c r="O28" s="87"/>
      <c r="P28" s="34"/>
    </row>
    <row r="29" spans="1:16" s="3" customFormat="1">
      <c r="A29" s="80"/>
      <c r="B29" s="80"/>
      <c r="C29" s="80"/>
      <c r="D29" s="80"/>
      <c r="E29" s="81"/>
      <c r="F29" s="81"/>
      <c r="G29" s="81"/>
      <c r="H29" s="81"/>
      <c r="I29" s="81"/>
      <c r="J29" s="7"/>
      <c r="K29" s="7"/>
      <c r="L29" s="6"/>
      <c r="O29" s="87"/>
      <c r="P29" s="34"/>
    </row>
    <row r="30" spans="1:16" s="3" customFormat="1">
      <c r="A30" s="80"/>
      <c r="B30" s="80"/>
      <c r="C30" s="80"/>
      <c r="D30" s="80"/>
      <c r="E30" s="81"/>
      <c r="F30" s="81"/>
      <c r="G30" s="81"/>
      <c r="H30" s="81"/>
      <c r="I30" s="81"/>
      <c r="J30" s="7"/>
      <c r="K30" s="7"/>
      <c r="L30" s="6"/>
      <c r="O30" s="87"/>
      <c r="P30" s="34"/>
    </row>
    <row r="31" spans="1:16" s="3" customFormat="1">
      <c r="A31" s="80"/>
      <c r="B31" s="80"/>
      <c r="C31" s="80"/>
      <c r="D31" s="80"/>
      <c r="E31" s="81"/>
      <c r="F31" s="81"/>
      <c r="G31" s="81"/>
      <c r="H31" s="81"/>
      <c r="I31" s="81"/>
      <c r="J31" s="7"/>
      <c r="K31" s="7"/>
      <c r="L31" s="6"/>
      <c r="O31" s="87"/>
      <c r="P31" s="34"/>
    </row>
    <row r="32" spans="1:16" s="3" customFormat="1">
      <c r="A32" s="80"/>
      <c r="B32" s="80"/>
      <c r="C32" s="80"/>
      <c r="D32" s="80"/>
      <c r="E32" s="81"/>
      <c r="F32" s="81"/>
      <c r="G32" s="81"/>
      <c r="H32" s="81"/>
      <c r="I32" s="81"/>
      <c r="J32" s="7"/>
      <c r="K32" s="7"/>
      <c r="L32" s="6"/>
      <c r="O32" s="87"/>
      <c r="P32" s="34"/>
    </row>
    <row r="33" spans="1:16" s="3" customFormat="1">
      <c r="A33" s="80"/>
      <c r="B33" s="80"/>
      <c r="C33" s="80"/>
      <c r="D33" s="80"/>
      <c r="E33" s="81"/>
      <c r="F33" s="81"/>
      <c r="G33" s="81"/>
      <c r="H33" s="81"/>
      <c r="I33" s="81"/>
      <c r="J33" s="7"/>
      <c r="K33" s="7"/>
      <c r="L33" s="6"/>
      <c r="O33" s="87"/>
      <c r="P33" s="34"/>
    </row>
    <row r="34" spans="1:16" s="3" customFormat="1">
      <c r="A34" s="80"/>
      <c r="B34" s="80"/>
      <c r="C34" s="80"/>
      <c r="D34" s="80"/>
      <c r="E34" s="81"/>
      <c r="F34" s="81"/>
      <c r="G34" s="81"/>
      <c r="H34" s="81"/>
      <c r="I34" s="81"/>
      <c r="J34" s="7"/>
      <c r="K34" s="7"/>
      <c r="L34" s="6"/>
      <c r="O34" s="87"/>
      <c r="P34" s="34"/>
    </row>
    <row r="35" spans="1:16" s="3" customFormat="1">
      <c r="A35" s="80"/>
      <c r="B35" s="80"/>
      <c r="C35" s="80"/>
      <c r="D35" s="80"/>
      <c r="E35" s="81"/>
      <c r="F35" s="81"/>
      <c r="G35" s="81"/>
      <c r="H35" s="81"/>
      <c r="I35" s="81"/>
      <c r="J35" s="7"/>
      <c r="K35" s="7"/>
      <c r="L35" s="6"/>
      <c r="O35" s="87"/>
      <c r="P35" s="34"/>
    </row>
    <row r="36" spans="1:16" s="3" customFormat="1">
      <c r="A36" s="80"/>
      <c r="B36" s="80"/>
      <c r="C36" s="80"/>
      <c r="D36" s="80"/>
      <c r="E36" s="81"/>
      <c r="F36" s="81"/>
      <c r="G36" s="81"/>
      <c r="H36" s="81"/>
      <c r="I36" s="81"/>
      <c r="J36" s="7"/>
      <c r="K36" s="7"/>
      <c r="L36" s="6"/>
      <c r="O36" s="87"/>
      <c r="P36" s="34"/>
    </row>
    <row r="37" spans="1:16" s="3" customFormat="1">
      <c r="A37" s="80"/>
      <c r="B37" s="80"/>
      <c r="C37" s="80"/>
      <c r="D37" s="80"/>
      <c r="E37" s="81"/>
      <c r="F37" s="81"/>
      <c r="G37" s="81"/>
      <c r="H37" s="81"/>
      <c r="I37" s="81"/>
      <c r="J37" s="7"/>
      <c r="K37" s="7"/>
      <c r="L37" s="6"/>
      <c r="O37" s="87"/>
      <c r="P37" s="34"/>
    </row>
    <row r="38" spans="1:16" s="3" customFormat="1">
      <c r="A38" s="80"/>
      <c r="B38" s="80"/>
      <c r="C38" s="80"/>
      <c r="D38" s="80"/>
      <c r="E38" s="81"/>
      <c r="F38" s="81"/>
      <c r="G38" s="81"/>
      <c r="H38" s="81"/>
      <c r="I38" s="81"/>
      <c r="J38" s="7"/>
      <c r="K38" s="7"/>
      <c r="L38" s="6"/>
      <c r="O38" s="87"/>
      <c r="P38" s="34"/>
    </row>
    <row r="39" spans="1:16" s="3" customFormat="1">
      <c r="A39" s="80"/>
      <c r="B39" s="80"/>
      <c r="C39" s="80"/>
      <c r="D39" s="80"/>
      <c r="E39" s="81"/>
      <c r="F39" s="81"/>
      <c r="G39" s="81"/>
      <c r="H39" s="81"/>
      <c r="I39" s="81"/>
      <c r="J39" s="7"/>
      <c r="K39" s="7"/>
      <c r="L39" s="6"/>
      <c r="O39" s="87"/>
      <c r="P39" s="34"/>
    </row>
    <row r="40" spans="1:16">
      <c r="A40" s="82"/>
      <c r="B40" s="82"/>
      <c r="C40" s="82"/>
      <c r="D40" s="82"/>
      <c r="E40" s="83"/>
      <c r="F40" s="83"/>
      <c r="G40" s="83"/>
      <c r="H40" s="83"/>
      <c r="I40" s="83"/>
      <c r="J40" s="11"/>
      <c r="K40" s="11"/>
      <c r="L40" s="10"/>
      <c r="O40" s="88"/>
    </row>
    <row r="41" spans="1:16">
      <c r="A41" s="82"/>
      <c r="B41" s="82"/>
      <c r="C41" s="82"/>
      <c r="D41" s="82"/>
      <c r="E41" s="83"/>
      <c r="F41" s="83"/>
      <c r="G41" s="83"/>
      <c r="H41" s="83"/>
      <c r="I41" s="83"/>
      <c r="J41" s="11"/>
      <c r="K41" s="11"/>
      <c r="L41" s="10"/>
      <c r="O41" s="88"/>
    </row>
    <row r="42" spans="1:16">
      <c r="A42" s="82"/>
      <c r="B42" s="82"/>
      <c r="C42" s="82"/>
      <c r="D42" s="82"/>
      <c r="E42" s="83"/>
      <c r="F42" s="83"/>
      <c r="G42" s="83"/>
      <c r="H42" s="83"/>
      <c r="I42" s="83"/>
      <c r="J42" s="11"/>
      <c r="K42" s="11"/>
      <c r="L42" s="10"/>
      <c r="O42" s="88"/>
    </row>
    <row r="43" spans="1:16">
      <c r="A43" s="82"/>
      <c r="B43" s="82"/>
      <c r="C43" s="82"/>
      <c r="D43" s="82"/>
      <c r="E43" s="83"/>
      <c r="F43" s="83"/>
      <c r="G43" s="83"/>
      <c r="H43" s="83"/>
      <c r="I43" s="83"/>
      <c r="J43" s="11"/>
      <c r="K43" s="11"/>
      <c r="L43" s="10"/>
      <c r="O43" s="88"/>
    </row>
    <row r="44" spans="1:16">
      <c r="A44" s="82"/>
      <c r="B44" s="82"/>
      <c r="C44" s="82"/>
      <c r="D44" s="82"/>
      <c r="E44" s="83"/>
      <c r="F44" s="83"/>
      <c r="G44" s="83"/>
      <c r="H44" s="83"/>
      <c r="I44" s="83"/>
      <c r="J44" s="11"/>
      <c r="K44" s="11"/>
      <c r="L44" s="10"/>
      <c r="O44" s="88"/>
    </row>
    <row r="45" spans="1:16">
      <c r="A45" s="82"/>
      <c r="B45" s="82"/>
      <c r="C45" s="82"/>
      <c r="D45" s="82"/>
      <c r="E45" s="83"/>
      <c r="F45" s="83"/>
      <c r="G45" s="83"/>
      <c r="H45" s="83"/>
      <c r="I45" s="83"/>
      <c r="J45" s="11"/>
      <c r="K45" s="11"/>
      <c r="L45" s="10"/>
      <c r="O45" s="88"/>
    </row>
    <row r="46" spans="1:16">
      <c r="A46" s="82"/>
      <c r="B46" s="82"/>
      <c r="C46" s="82"/>
      <c r="D46" s="82"/>
      <c r="E46" s="83"/>
      <c r="F46" s="83"/>
      <c r="G46" s="83"/>
      <c r="H46" s="83"/>
      <c r="I46" s="83"/>
      <c r="J46" s="11"/>
      <c r="K46" s="11"/>
      <c r="L46" s="10"/>
      <c r="O46" s="88"/>
    </row>
    <row r="47" spans="1:16">
      <c r="A47" s="82"/>
      <c r="B47" s="82"/>
      <c r="C47" s="82"/>
      <c r="D47" s="82"/>
      <c r="E47" s="83"/>
      <c r="F47" s="83"/>
      <c r="G47" s="83"/>
      <c r="H47" s="83"/>
      <c r="I47" s="83"/>
      <c r="J47" s="11"/>
      <c r="K47" s="11"/>
      <c r="L47" s="10"/>
      <c r="O47" s="88"/>
    </row>
    <row r="48" spans="1:16">
      <c r="A48" s="82"/>
      <c r="B48" s="82"/>
      <c r="C48" s="82"/>
      <c r="D48" s="82"/>
      <c r="E48" s="83"/>
      <c r="F48" s="83"/>
      <c r="G48" s="83"/>
      <c r="H48" s="83"/>
      <c r="I48" s="83"/>
      <c r="J48" s="11"/>
      <c r="K48" s="11"/>
      <c r="L48" s="10"/>
      <c r="O48" s="88"/>
    </row>
    <row r="49" spans="1:15">
      <c r="A49" s="82"/>
      <c r="B49" s="82"/>
      <c r="C49" s="82"/>
      <c r="D49" s="82"/>
      <c r="E49" s="83"/>
      <c r="F49" s="83"/>
      <c r="G49" s="83"/>
      <c r="H49" s="83"/>
      <c r="I49" s="83"/>
      <c r="J49" s="11"/>
      <c r="K49" s="11"/>
      <c r="L49" s="10"/>
      <c r="O49" s="88"/>
    </row>
    <row r="50" spans="1:15">
      <c r="A50" s="82"/>
      <c r="B50" s="82"/>
      <c r="C50" s="82"/>
      <c r="D50" s="82"/>
      <c r="E50" s="83"/>
      <c r="F50" s="83"/>
      <c r="G50" s="83"/>
      <c r="H50" s="83"/>
      <c r="I50" s="83"/>
      <c r="J50" s="11"/>
      <c r="K50" s="11"/>
      <c r="L50" s="10"/>
      <c r="O50" s="88"/>
    </row>
    <row r="51" spans="1:15">
      <c r="A51" s="82"/>
      <c r="B51" s="82"/>
      <c r="C51" s="82"/>
      <c r="D51" s="82"/>
      <c r="E51" s="83"/>
      <c r="F51" s="83"/>
      <c r="G51" s="83"/>
      <c r="H51" s="83"/>
      <c r="I51" s="83"/>
      <c r="J51" s="11"/>
      <c r="K51" s="11"/>
      <c r="L51" s="10"/>
      <c r="O51" s="88"/>
    </row>
    <row r="52" spans="1:15">
      <c r="A52" s="82"/>
      <c r="B52" s="82"/>
      <c r="C52" s="82"/>
      <c r="D52" s="82"/>
      <c r="E52" s="83"/>
      <c r="F52" s="83"/>
      <c r="G52" s="83"/>
      <c r="H52" s="83"/>
      <c r="I52" s="83"/>
      <c r="J52" s="11"/>
      <c r="K52" s="11"/>
      <c r="L52" s="10"/>
      <c r="O52" s="88"/>
    </row>
    <row r="53" spans="1:15">
      <c r="A53" s="82"/>
      <c r="B53" s="82"/>
      <c r="C53" s="82"/>
      <c r="D53" s="82"/>
      <c r="E53" s="83"/>
      <c r="F53" s="83"/>
      <c r="G53" s="83"/>
      <c r="H53" s="83"/>
      <c r="I53" s="83"/>
      <c r="J53" s="11"/>
      <c r="K53" s="11"/>
      <c r="L53" s="10"/>
      <c r="O53" s="88"/>
    </row>
    <row r="54" spans="1:15">
      <c r="A54" s="82"/>
      <c r="B54" s="82"/>
      <c r="C54" s="82"/>
      <c r="D54" s="82"/>
      <c r="E54" s="83"/>
      <c r="F54" s="83"/>
      <c r="G54" s="83"/>
      <c r="H54" s="83"/>
      <c r="I54" s="83"/>
      <c r="J54" s="11"/>
      <c r="K54" s="11"/>
      <c r="L54" s="10"/>
      <c r="O54" s="88"/>
    </row>
    <row r="55" spans="1:15">
      <c r="A55" s="82"/>
      <c r="B55" s="82"/>
      <c r="C55" s="82"/>
      <c r="D55" s="82"/>
      <c r="E55" s="83"/>
      <c r="F55" s="83"/>
      <c r="G55" s="83"/>
      <c r="H55" s="83"/>
      <c r="I55" s="83"/>
      <c r="J55" s="11"/>
      <c r="K55" s="11"/>
      <c r="L55" s="10"/>
      <c r="O55" s="88"/>
    </row>
    <row r="56" spans="1:15">
      <c r="A56" s="82"/>
      <c r="B56" s="82"/>
      <c r="C56" s="82"/>
      <c r="D56" s="82"/>
      <c r="E56" s="83"/>
      <c r="F56" s="83"/>
      <c r="G56" s="83"/>
      <c r="H56" s="83"/>
      <c r="I56" s="83"/>
      <c r="J56" s="11"/>
      <c r="K56" s="11"/>
      <c r="L56" s="10"/>
      <c r="O56" s="88"/>
    </row>
    <row r="57" spans="1:15">
      <c r="A57" s="82"/>
      <c r="B57" s="82"/>
      <c r="C57" s="82"/>
      <c r="D57" s="82"/>
      <c r="E57" s="83"/>
      <c r="F57" s="83"/>
      <c r="G57" s="83"/>
      <c r="H57" s="83"/>
      <c r="I57" s="83"/>
      <c r="J57" s="11"/>
      <c r="K57" s="11"/>
      <c r="L57" s="10"/>
      <c r="O57" s="88"/>
    </row>
    <row r="58" spans="1:15">
      <c r="A58" s="82"/>
      <c r="B58" s="82"/>
      <c r="C58" s="82"/>
      <c r="D58" s="82"/>
      <c r="E58" s="83"/>
      <c r="F58" s="83"/>
      <c r="G58" s="83"/>
      <c r="H58" s="83"/>
      <c r="I58" s="83"/>
      <c r="J58" s="11"/>
      <c r="K58" s="11"/>
      <c r="L58" s="10"/>
      <c r="O58" s="88"/>
    </row>
    <row r="59" spans="1:15">
      <c r="A59" s="82"/>
      <c r="B59" s="82"/>
      <c r="C59" s="82"/>
      <c r="D59" s="82"/>
      <c r="E59" s="83"/>
      <c r="F59" s="83"/>
      <c r="G59" s="83"/>
      <c r="H59" s="83"/>
      <c r="I59" s="83"/>
      <c r="J59" s="11"/>
      <c r="K59" s="11"/>
      <c r="L59" s="10"/>
      <c r="O59" s="88"/>
    </row>
    <row r="60" spans="1:15">
      <c r="A60" s="82"/>
      <c r="B60" s="82"/>
      <c r="C60" s="82"/>
      <c r="D60" s="82"/>
      <c r="E60" s="83"/>
      <c r="F60" s="83"/>
      <c r="G60" s="83"/>
      <c r="H60" s="83"/>
      <c r="I60" s="83"/>
      <c r="J60" s="11"/>
      <c r="K60" s="11"/>
      <c r="L60" s="10"/>
      <c r="O60" s="88"/>
    </row>
    <row r="61" spans="1:15">
      <c r="A61" s="82"/>
      <c r="B61" s="82"/>
      <c r="C61" s="82"/>
      <c r="D61" s="82"/>
      <c r="E61" s="83"/>
      <c r="F61" s="83"/>
      <c r="G61" s="83"/>
      <c r="H61" s="83"/>
      <c r="I61" s="83"/>
      <c r="J61" s="11"/>
      <c r="K61" s="11"/>
      <c r="L61" s="10"/>
      <c r="O61" s="88"/>
    </row>
    <row r="62" spans="1:15">
      <c r="A62" s="82"/>
      <c r="B62" s="82"/>
      <c r="C62" s="82"/>
      <c r="D62" s="82"/>
      <c r="E62" s="83"/>
      <c r="F62" s="83"/>
      <c r="G62" s="83"/>
      <c r="H62" s="83"/>
      <c r="I62" s="83"/>
      <c r="J62" s="11"/>
      <c r="K62" s="11"/>
      <c r="L62" s="10"/>
      <c r="O62" s="88"/>
    </row>
    <row r="63" spans="1:15">
      <c r="A63" s="82"/>
      <c r="B63" s="82"/>
      <c r="C63" s="82"/>
      <c r="D63" s="82"/>
      <c r="E63" s="83"/>
      <c r="F63" s="83"/>
      <c r="G63" s="83"/>
      <c r="H63" s="83"/>
      <c r="I63" s="83"/>
      <c r="J63" s="11"/>
      <c r="K63" s="11"/>
      <c r="L63" s="10"/>
      <c r="O63" s="88"/>
    </row>
    <row r="64" spans="1:15">
      <c r="A64" s="82"/>
      <c r="B64" s="82"/>
      <c r="C64" s="82"/>
      <c r="D64" s="82"/>
      <c r="E64" s="83"/>
      <c r="F64" s="83"/>
      <c r="G64" s="83"/>
      <c r="H64" s="83"/>
      <c r="I64" s="83"/>
      <c r="J64" s="11"/>
      <c r="K64" s="11"/>
      <c r="L64" s="10"/>
      <c r="O64" s="88"/>
    </row>
    <row r="65" spans="1:16">
      <c r="A65" s="82"/>
      <c r="B65" s="82"/>
      <c r="C65" s="82"/>
      <c r="D65" s="82"/>
      <c r="E65" s="83"/>
      <c r="F65" s="83"/>
      <c r="G65" s="83"/>
      <c r="H65" s="83"/>
      <c r="I65" s="83"/>
      <c r="J65" s="11"/>
      <c r="K65" s="11"/>
      <c r="L65" s="10"/>
      <c r="O65" s="88"/>
    </row>
    <row r="66" spans="1:16">
      <c r="A66" s="82"/>
      <c r="B66" s="82"/>
      <c r="C66" s="82"/>
      <c r="D66" s="82"/>
      <c r="E66" s="83"/>
      <c r="F66" s="83"/>
      <c r="G66" s="83"/>
      <c r="H66" s="83"/>
      <c r="I66" s="83"/>
      <c r="J66" s="11"/>
      <c r="K66" s="11"/>
      <c r="L66" s="10"/>
      <c r="O66" s="88"/>
    </row>
    <row r="67" spans="1:16">
      <c r="A67" s="82"/>
      <c r="B67" s="82"/>
      <c r="C67" s="82"/>
      <c r="D67" s="82"/>
      <c r="E67" s="83"/>
      <c r="F67" s="83"/>
      <c r="G67" s="83"/>
      <c r="H67" s="83"/>
      <c r="I67" s="83"/>
      <c r="J67" s="11"/>
      <c r="K67" s="11"/>
      <c r="L67" s="10"/>
      <c r="O67" s="88"/>
    </row>
    <row r="68" spans="1:16" s="12" customFormat="1">
      <c r="A68" s="84"/>
      <c r="B68" s="84"/>
      <c r="C68" s="84"/>
      <c r="D68" s="84"/>
      <c r="E68" s="85"/>
      <c r="F68" s="85"/>
      <c r="G68" s="85"/>
      <c r="H68" s="85"/>
      <c r="I68" s="85"/>
      <c r="J68" s="13"/>
      <c r="K68" s="13"/>
      <c r="O68" s="84"/>
      <c r="P68" s="35"/>
    </row>
    <row r="69" spans="1:16" s="12" customFormat="1">
      <c r="A69" s="84"/>
      <c r="B69" s="84"/>
      <c r="C69" s="84"/>
      <c r="D69" s="84"/>
      <c r="E69" s="85"/>
      <c r="F69" s="85"/>
      <c r="G69" s="85"/>
      <c r="H69" s="85"/>
      <c r="I69" s="85"/>
      <c r="J69" s="13"/>
      <c r="K69" s="13"/>
      <c r="O69" s="84"/>
      <c r="P69" s="35"/>
    </row>
    <row r="70" spans="1:16" s="12" customFormat="1">
      <c r="A70" s="84"/>
      <c r="B70" s="84"/>
      <c r="C70" s="84"/>
      <c r="D70" s="84"/>
      <c r="E70" s="85"/>
      <c r="F70" s="85"/>
      <c r="G70" s="85"/>
      <c r="H70" s="85"/>
      <c r="I70" s="85"/>
      <c r="J70" s="13"/>
      <c r="K70" s="13"/>
      <c r="O70" s="84"/>
      <c r="P70" s="35"/>
    </row>
    <row r="71" spans="1:16" s="12" customFormat="1">
      <c r="A71" s="84"/>
      <c r="B71" s="84"/>
      <c r="C71" s="84"/>
      <c r="D71" s="84"/>
      <c r="E71" s="85"/>
      <c r="F71" s="85"/>
      <c r="G71" s="85"/>
      <c r="H71" s="85"/>
      <c r="I71" s="85"/>
      <c r="J71" s="13"/>
      <c r="K71" s="13"/>
      <c r="O71" s="84"/>
      <c r="P71" s="35"/>
    </row>
    <row r="72" spans="1:16" s="12" customFormat="1">
      <c r="A72" s="84"/>
      <c r="B72" s="84"/>
      <c r="C72" s="84"/>
      <c r="D72" s="84"/>
      <c r="E72" s="85"/>
      <c r="F72" s="85"/>
      <c r="G72" s="85"/>
      <c r="H72" s="85"/>
      <c r="I72" s="85"/>
      <c r="J72" s="13"/>
      <c r="K72" s="13"/>
      <c r="O72" s="84"/>
      <c r="P72" s="35"/>
    </row>
    <row r="73" spans="1:16" s="12" customFormat="1">
      <c r="A73" s="84"/>
      <c r="B73" s="84"/>
      <c r="C73" s="84"/>
      <c r="D73" s="84"/>
      <c r="E73" s="85"/>
      <c r="F73" s="85"/>
      <c r="G73" s="85"/>
      <c r="H73" s="85"/>
      <c r="I73" s="85"/>
      <c r="J73" s="13"/>
      <c r="K73" s="13"/>
      <c r="O73" s="84"/>
      <c r="P73" s="35"/>
    </row>
    <row r="74" spans="1:16" s="12" customFormat="1">
      <c r="A74" s="84"/>
      <c r="B74" s="84"/>
      <c r="C74" s="84"/>
      <c r="D74" s="84"/>
      <c r="E74" s="85"/>
      <c r="F74" s="85"/>
      <c r="G74" s="85"/>
      <c r="H74" s="85"/>
      <c r="I74" s="85"/>
      <c r="J74" s="13"/>
      <c r="K74" s="13"/>
      <c r="O74" s="84"/>
      <c r="P74" s="35"/>
    </row>
    <row r="75" spans="1:16" s="12" customFormat="1">
      <c r="A75" s="84"/>
      <c r="B75" s="84"/>
      <c r="C75" s="84"/>
      <c r="D75" s="84"/>
      <c r="E75" s="85"/>
      <c r="F75" s="85"/>
      <c r="G75" s="85"/>
      <c r="H75" s="85"/>
      <c r="I75" s="85"/>
      <c r="J75" s="13"/>
      <c r="K75" s="13"/>
      <c r="O75" s="84"/>
      <c r="P75" s="35"/>
    </row>
    <row r="76" spans="1:16" s="12" customFormat="1">
      <c r="A76" s="84"/>
      <c r="B76" s="84"/>
      <c r="C76" s="84"/>
      <c r="D76" s="84"/>
      <c r="E76" s="85"/>
      <c r="F76" s="85"/>
      <c r="G76" s="85"/>
      <c r="H76" s="85"/>
      <c r="I76" s="85"/>
      <c r="J76" s="13"/>
      <c r="K76" s="13"/>
      <c r="O76" s="84"/>
      <c r="P76" s="35"/>
    </row>
    <row r="77" spans="1:16" s="12" customFormat="1">
      <c r="A77" s="84"/>
      <c r="B77" s="84"/>
      <c r="C77" s="84"/>
      <c r="D77" s="84"/>
      <c r="E77" s="85"/>
      <c r="F77" s="85"/>
      <c r="G77" s="85"/>
      <c r="H77" s="85"/>
      <c r="I77" s="85"/>
      <c r="J77" s="13"/>
      <c r="K77" s="13"/>
      <c r="O77" s="84"/>
      <c r="P77" s="35"/>
    </row>
    <row r="78" spans="1:16" s="12" customFormat="1">
      <c r="A78" s="84"/>
      <c r="B78" s="84"/>
      <c r="C78" s="84"/>
      <c r="D78" s="84"/>
      <c r="E78" s="85"/>
      <c r="F78" s="85"/>
      <c r="G78" s="85"/>
      <c r="H78" s="85"/>
      <c r="I78" s="85"/>
      <c r="J78" s="13"/>
      <c r="K78" s="13"/>
      <c r="O78" s="84"/>
      <c r="P78" s="35"/>
    </row>
    <row r="79" spans="1:16" s="12" customFormat="1">
      <c r="A79" s="84"/>
      <c r="B79" s="84"/>
      <c r="C79" s="84"/>
      <c r="D79" s="84"/>
      <c r="E79" s="85"/>
      <c r="F79" s="85"/>
      <c r="G79" s="85"/>
      <c r="H79" s="85"/>
      <c r="I79" s="85"/>
      <c r="J79" s="13"/>
      <c r="K79" s="13"/>
      <c r="O79" s="84"/>
      <c r="P79" s="35"/>
    </row>
    <row r="80" spans="1:16" s="12" customFormat="1">
      <c r="A80" s="84"/>
      <c r="B80" s="84"/>
      <c r="C80" s="84"/>
      <c r="D80" s="84"/>
      <c r="E80" s="85"/>
      <c r="F80" s="85"/>
      <c r="G80" s="85"/>
      <c r="H80" s="85"/>
      <c r="I80" s="85"/>
      <c r="J80" s="13"/>
      <c r="K80" s="13"/>
      <c r="O80" s="84"/>
      <c r="P80" s="35"/>
    </row>
    <row r="81" spans="1:16" s="12" customFormat="1">
      <c r="A81" s="84"/>
      <c r="B81" s="84"/>
      <c r="C81" s="84"/>
      <c r="D81" s="84"/>
      <c r="E81" s="85"/>
      <c r="F81" s="85"/>
      <c r="G81" s="85"/>
      <c r="H81" s="85"/>
      <c r="I81" s="85"/>
      <c r="J81" s="13"/>
      <c r="K81" s="13"/>
      <c r="O81" s="84"/>
      <c r="P81" s="35"/>
    </row>
    <row r="82" spans="1:16" s="12" customFormat="1">
      <c r="A82" s="84"/>
      <c r="B82" s="84"/>
      <c r="C82" s="84"/>
      <c r="D82" s="84"/>
      <c r="E82" s="85"/>
      <c r="F82" s="85"/>
      <c r="G82" s="85"/>
      <c r="H82" s="85"/>
      <c r="I82" s="85"/>
      <c r="J82" s="13"/>
      <c r="K82" s="13"/>
      <c r="O82" s="84"/>
      <c r="P82" s="35"/>
    </row>
    <row r="83" spans="1:16" s="12" customFormat="1">
      <c r="A83" s="84"/>
      <c r="B83" s="84"/>
      <c r="C83" s="84"/>
      <c r="D83" s="84"/>
      <c r="E83" s="85"/>
      <c r="F83" s="85"/>
      <c r="G83" s="85"/>
      <c r="H83" s="85"/>
      <c r="I83" s="85"/>
      <c r="J83" s="13"/>
      <c r="K83" s="13"/>
      <c r="O83" s="84"/>
      <c r="P83" s="35"/>
    </row>
    <row r="84" spans="1:16" s="12" customFormat="1">
      <c r="A84" s="84"/>
      <c r="B84" s="84"/>
      <c r="C84" s="84"/>
      <c r="D84" s="84"/>
      <c r="E84" s="85"/>
      <c r="F84" s="85"/>
      <c r="G84" s="85"/>
      <c r="H84" s="85"/>
      <c r="I84" s="85"/>
      <c r="J84" s="13"/>
      <c r="K84" s="13"/>
      <c r="O84" s="84"/>
      <c r="P84" s="35"/>
    </row>
    <row r="85" spans="1:16" s="12" customFormat="1">
      <c r="A85" s="84"/>
      <c r="B85" s="84"/>
      <c r="C85" s="84"/>
      <c r="D85" s="84"/>
      <c r="E85" s="85"/>
      <c r="F85" s="85"/>
      <c r="G85" s="85"/>
      <c r="H85" s="85"/>
      <c r="I85" s="85"/>
      <c r="J85" s="13"/>
      <c r="K85" s="13"/>
      <c r="O85" s="84"/>
      <c r="P85" s="35"/>
    </row>
    <row r="86" spans="1:16" s="12" customFormat="1">
      <c r="A86" s="84"/>
      <c r="B86" s="84"/>
      <c r="C86" s="84"/>
      <c r="D86" s="84"/>
      <c r="E86" s="85"/>
      <c r="F86" s="85"/>
      <c r="G86" s="85"/>
      <c r="H86" s="85"/>
      <c r="I86" s="85"/>
      <c r="J86" s="13"/>
      <c r="K86" s="13"/>
      <c r="O86" s="84"/>
      <c r="P86" s="35"/>
    </row>
    <row r="87" spans="1:16" s="12" customFormat="1">
      <c r="A87" s="84"/>
      <c r="B87" s="84"/>
      <c r="C87" s="84"/>
      <c r="D87" s="84"/>
      <c r="E87" s="85"/>
      <c r="F87" s="85"/>
      <c r="G87" s="85"/>
      <c r="H87" s="85"/>
      <c r="I87" s="85"/>
      <c r="J87" s="13"/>
      <c r="K87" s="13"/>
      <c r="O87" s="84"/>
      <c r="P87" s="35"/>
    </row>
    <row r="88" spans="1:16" s="12" customFormat="1">
      <c r="A88" s="84"/>
      <c r="B88" s="84"/>
      <c r="C88" s="84"/>
      <c r="D88" s="84"/>
      <c r="E88" s="85"/>
      <c r="F88" s="85"/>
      <c r="G88" s="85"/>
      <c r="H88" s="85"/>
      <c r="I88" s="85"/>
      <c r="J88" s="13"/>
      <c r="K88" s="13"/>
      <c r="O88" s="84"/>
      <c r="P88" s="35"/>
    </row>
    <row r="89" spans="1:16" s="12" customFormat="1">
      <c r="A89" s="84"/>
      <c r="B89" s="84"/>
      <c r="C89" s="84"/>
      <c r="D89" s="84"/>
      <c r="E89" s="85"/>
      <c r="F89" s="85"/>
      <c r="G89" s="85"/>
      <c r="H89" s="85"/>
      <c r="I89" s="85"/>
      <c r="J89" s="13"/>
      <c r="K89" s="13"/>
      <c r="O89" s="84"/>
      <c r="P89" s="35"/>
    </row>
    <row r="90" spans="1:16" s="12" customFormat="1">
      <c r="A90" s="84"/>
      <c r="B90" s="84"/>
      <c r="C90" s="84"/>
      <c r="D90" s="84"/>
      <c r="E90" s="85"/>
      <c r="F90" s="85"/>
      <c r="G90" s="85"/>
      <c r="H90" s="85"/>
      <c r="I90" s="85"/>
      <c r="J90" s="13"/>
      <c r="K90" s="13"/>
      <c r="O90" s="84"/>
      <c r="P90" s="35"/>
    </row>
    <row r="91" spans="1:16" s="12" customFormat="1">
      <c r="A91" s="84"/>
      <c r="B91" s="84"/>
      <c r="C91" s="84"/>
      <c r="D91" s="84"/>
      <c r="E91" s="85"/>
      <c r="F91" s="85"/>
      <c r="G91" s="85"/>
      <c r="H91" s="85"/>
      <c r="I91" s="85"/>
      <c r="J91" s="13"/>
      <c r="K91" s="13"/>
      <c r="O91" s="84"/>
      <c r="P91" s="35"/>
    </row>
    <row r="92" spans="1:16" s="12" customFormat="1">
      <c r="A92" s="84"/>
      <c r="B92" s="84"/>
      <c r="C92" s="84"/>
      <c r="D92" s="84"/>
      <c r="E92" s="85"/>
      <c r="F92" s="85"/>
      <c r="G92" s="85"/>
      <c r="H92" s="85"/>
      <c r="I92" s="85"/>
      <c r="J92" s="13"/>
      <c r="K92" s="13"/>
      <c r="O92" s="84"/>
      <c r="P92" s="35"/>
    </row>
    <row r="93" spans="1:16" s="12" customFormat="1">
      <c r="A93" s="84"/>
      <c r="B93" s="84"/>
      <c r="C93" s="84"/>
      <c r="D93" s="84"/>
      <c r="E93" s="85"/>
      <c r="F93" s="85"/>
      <c r="G93" s="85"/>
      <c r="H93" s="85"/>
      <c r="I93" s="85"/>
      <c r="J93" s="13"/>
      <c r="K93" s="13"/>
      <c r="O93" s="84"/>
      <c r="P93" s="35"/>
    </row>
    <row r="94" spans="1:16" s="12" customFormat="1">
      <c r="A94" s="84"/>
      <c r="B94" s="84"/>
      <c r="C94" s="84"/>
      <c r="D94" s="84"/>
      <c r="E94" s="85"/>
      <c r="F94" s="85"/>
      <c r="G94" s="85"/>
      <c r="H94" s="85"/>
      <c r="I94" s="85"/>
      <c r="J94" s="13"/>
      <c r="K94" s="13"/>
      <c r="O94" s="84"/>
      <c r="P94" s="35"/>
    </row>
    <row r="95" spans="1:16" s="12" customFormat="1">
      <c r="A95" s="84"/>
      <c r="B95" s="84"/>
      <c r="C95" s="84"/>
      <c r="D95" s="84"/>
      <c r="E95" s="85"/>
      <c r="F95" s="85"/>
      <c r="G95" s="85"/>
      <c r="H95" s="85"/>
      <c r="I95" s="85"/>
      <c r="J95" s="13"/>
      <c r="K95" s="13"/>
      <c r="O95" s="84"/>
      <c r="P95" s="35"/>
    </row>
    <row r="96" spans="1:16" s="12" customFormat="1">
      <c r="A96" s="84"/>
      <c r="B96" s="84"/>
      <c r="C96" s="84"/>
      <c r="D96" s="84"/>
      <c r="E96" s="85"/>
      <c r="F96" s="85"/>
      <c r="G96" s="85"/>
      <c r="H96" s="85"/>
      <c r="I96" s="85"/>
      <c r="J96" s="13"/>
      <c r="K96" s="13"/>
      <c r="O96" s="84"/>
      <c r="P96" s="35"/>
    </row>
    <row r="97" spans="1:16" s="12" customFormat="1">
      <c r="A97" s="84"/>
      <c r="B97" s="84"/>
      <c r="C97" s="84"/>
      <c r="D97" s="84"/>
      <c r="E97" s="85"/>
      <c r="F97" s="85"/>
      <c r="G97" s="85"/>
      <c r="H97" s="85"/>
      <c r="I97" s="85"/>
      <c r="J97" s="13"/>
      <c r="K97" s="13"/>
      <c r="O97" s="84"/>
      <c r="P97" s="35"/>
    </row>
    <row r="98" spans="1:16" s="12" customFormat="1">
      <c r="A98" s="84"/>
      <c r="B98" s="84"/>
      <c r="C98" s="84"/>
      <c r="D98" s="84"/>
      <c r="E98" s="85"/>
      <c r="F98" s="85"/>
      <c r="G98" s="85"/>
      <c r="H98" s="85"/>
      <c r="I98" s="85"/>
      <c r="J98" s="13"/>
      <c r="K98" s="13"/>
      <c r="O98" s="84"/>
      <c r="P98" s="35"/>
    </row>
    <row r="99" spans="1:16" s="12" customFormat="1">
      <c r="A99" s="84"/>
      <c r="B99" s="84"/>
      <c r="C99" s="84"/>
      <c r="D99" s="84"/>
      <c r="E99" s="85"/>
      <c r="F99" s="85"/>
      <c r="G99" s="85"/>
      <c r="H99" s="85"/>
      <c r="I99" s="85"/>
      <c r="J99" s="13"/>
      <c r="K99" s="13"/>
      <c r="O99" s="84"/>
      <c r="P99" s="35"/>
    </row>
    <row r="100" spans="1:16" s="12" customFormat="1">
      <c r="A100" s="84"/>
      <c r="B100" s="84"/>
      <c r="C100" s="84"/>
      <c r="D100" s="84"/>
      <c r="E100" s="85"/>
      <c r="F100" s="85"/>
      <c r="G100" s="85"/>
      <c r="H100" s="85"/>
      <c r="I100" s="85"/>
      <c r="J100" s="13"/>
      <c r="K100" s="13"/>
      <c r="O100" s="84"/>
      <c r="P100" s="35"/>
    </row>
    <row r="101" spans="1:16" s="12" customFormat="1">
      <c r="A101" s="84"/>
      <c r="B101" s="84"/>
      <c r="C101" s="84"/>
      <c r="D101" s="84"/>
      <c r="E101" s="85"/>
      <c r="F101" s="85"/>
      <c r="G101" s="85"/>
      <c r="H101" s="85"/>
      <c r="I101" s="85"/>
      <c r="J101" s="13"/>
      <c r="K101" s="13"/>
      <c r="O101" s="84"/>
      <c r="P101" s="35"/>
    </row>
    <row r="102" spans="1:16" s="12" customFormat="1">
      <c r="A102" s="84"/>
      <c r="B102" s="84"/>
      <c r="C102" s="84"/>
      <c r="D102" s="84"/>
      <c r="E102" s="85"/>
      <c r="F102" s="85"/>
      <c r="G102" s="85"/>
      <c r="H102" s="85"/>
      <c r="I102" s="85"/>
      <c r="J102" s="13"/>
      <c r="K102" s="13"/>
      <c r="O102" s="84"/>
      <c r="P102" s="35"/>
    </row>
    <row r="103" spans="1:16" s="12" customFormat="1">
      <c r="E103" s="13"/>
      <c r="F103" s="13"/>
      <c r="G103" s="13"/>
      <c r="H103" s="13"/>
      <c r="I103" s="13"/>
      <c r="J103" s="13"/>
      <c r="K103" s="13"/>
      <c r="O103" s="84"/>
      <c r="P103" s="35"/>
    </row>
    <row r="104" spans="1:16" s="12" customFormat="1">
      <c r="E104" s="13"/>
      <c r="F104" s="13"/>
      <c r="G104" s="13"/>
      <c r="H104" s="13"/>
      <c r="I104" s="13"/>
      <c r="J104" s="13"/>
      <c r="K104" s="13"/>
      <c r="P104" s="35"/>
    </row>
    <row r="105" spans="1:16" s="12" customFormat="1">
      <c r="E105" s="13"/>
      <c r="F105" s="13"/>
      <c r="G105" s="13"/>
      <c r="H105" s="13"/>
      <c r="I105" s="13"/>
      <c r="J105" s="13"/>
      <c r="K105" s="13"/>
      <c r="P105" s="35"/>
    </row>
    <row r="106" spans="1:16" s="12" customFormat="1">
      <c r="E106" s="13"/>
      <c r="F106" s="13"/>
      <c r="G106" s="13"/>
      <c r="H106" s="13"/>
      <c r="I106" s="13"/>
      <c r="J106" s="13"/>
      <c r="K106" s="13"/>
      <c r="P106" s="35"/>
    </row>
    <row r="107" spans="1:16" s="12" customFormat="1">
      <c r="E107" s="13"/>
      <c r="F107" s="13"/>
      <c r="G107" s="13"/>
      <c r="H107" s="13"/>
      <c r="I107" s="13"/>
      <c r="J107" s="13"/>
      <c r="K107" s="13"/>
      <c r="P107" s="35"/>
    </row>
  </sheetData>
  <sheetProtection password="B3E6" sheet="1" objects="1" scenarios="1"/>
  <mergeCells count="19">
    <mergeCell ref="F6:F7"/>
    <mergeCell ref="C6:C7"/>
    <mergeCell ref="D6:D7"/>
    <mergeCell ref="B6:B7"/>
    <mergeCell ref="A6:A7"/>
    <mergeCell ref="E6:E7"/>
    <mergeCell ref="A1:L1"/>
    <mergeCell ref="A2:L2"/>
    <mergeCell ref="A5:L5"/>
    <mergeCell ref="A3:B3"/>
    <mergeCell ref="A4:B4"/>
    <mergeCell ref="C3:L3"/>
    <mergeCell ref="C4:L4"/>
    <mergeCell ref="N6:N7"/>
    <mergeCell ref="G6:G7"/>
    <mergeCell ref="H6:H7"/>
    <mergeCell ref="L6:L7"/>
    <mergeCell ref="M6:M7"/>
    <mergeCell ref="I6:K6"/>
  </mergeCells>
  <conditionalFormatting sqref="K17:K28">
    <cfRule type="containsText" dxfId="9" priority="13" operator="containsText" text="Negligible">
      <formula>NOT(ISERROR(SEARCH("Negligible",K17)))</formula>
    </cfRule>
    <cfRule type="containsText" dxfId="8" priority="14" operator="containsText" text="Low">
      <formula>NOT(ISERROR(SEARCH("Low",K17)))</formula>
    </cfRule>
    <cfRule type="containsText" dxfId="7" priority="15" operator="containsText" text="Moderate">
      <formula>NOT(ISERROR(SEARCH("Moderate",K17)))</formula>
    </cfRule>
    <cfRule type="beginsWith" dxfId="6" priority="16" operator="beginsWith" text="High">
      <formula>LEFT(K17,LEN("High"))="High"</formula>
    </cfRule>
    <cfRule type="containsText" dxfId="5" priority="17" operator="containsText" text="Extreme">
      <formula>NOT(ISERROR(SEARCH("Extreme",K17)))</formula>
    </cfRule>
    <cfRule type="containsText" dxfId="4" priority="18" operator="containsText" text="Very High">
      <formula>NOT(ISERROR(SEARCH("Very High",K17)))</formula>
    </cfRule>
  </conditionalFormatting>
  <pageMargins left="0.70866141732283472" right="0.62992125984251968" top="1.1023622047244095" bottom="0.74803149606299213" header="0.23622047244094491" footer="0.31496062992125984"/>
  <pageSetup paperSize="8" scale="55" orientation="landscape" r:id="rId1"/>
  <headerFooter>
    <oddHeader>&amp;L&amp;G</oddHeader>
    <oddFooter>&amp;C&amp;"-,Regular"&amp;P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9E191C44-2F63-4874-AFBE-87CF7800ECC3}">
            <xm:f>NOT(ISERROR(SEARCH(Variables!$F$13,K8)))</xm:f>
            <xm:f>Variables!$F$13</xm:f>
            <x14:dxf>
              <font>
                <b/>
                <i val="0"/>
                <color rgb="FFFF0000"/>
              </font>
            </x14:dxf>
          </x14:cfRule>
          <x14:cfRule type="containsText" priority="3" operator="containsText" id="{AD79D220-9338-4600-8750-6E905BAE43A3}">
            <xm:f>NOT(ISERROR(SEARCH(Variables!$F$14,K8)))</xm:f>
            <xm:f>Variables!$F$14</xm:f>
            <x14:dxf>
              <font>
                <b/>
                <i val="0"/>
                <color rgb="FFFF0000"/>
              </font>
            </x14:dxf>
          </x14:cfRule>
          <x14:cfRule type="containsText" priority="2" operator="containsText" id="{C7511628-DF6A-4B4E-B7AF-FDC5237F4395}">
            <xm:f>NOT(ISERROR(SEARCH(Variables!$F$16,K8)))</xm:f>
            <xm:f>Variables!$F$16</xm:f>
            <x14:dxf>
              <font>
                <b/>
                <i val="0"/>
                <color rgb="FFFF6600"/>
              </font>
            </x14:dxf>
          </x14:cfRule>
          <x14:cfRule type="containsText" priority="1" operator="containsText" id="{96667272-B820-4488-AF52-ABD60B3F079C}">
            <xm:f>NOT(ISERROR(SEARCH(Variables!$F$19,K8)))</xm:f>
            <xm:f>Variables!$F$19</xm:f>
            <x14:dxf>
              <font>
                <b/>
                <i val="0"/>
                <color rgb="FF00B050"/>
              </font>
            </x14:dxf>
          </x14:cfRule>
          <xm:sqref>K8:K16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Variables!$C$2:$C$6</xm:f>
          </x14:formula1>
          <xm:sqref>I8:I67</xm:sqref>
        </x14:dataValidation>
        <x14:dataValidation type="list" allowBlank="1" showInputMessage="1" showErrorMessage="1">
          <x14:formula1>
            <xm:f>Variables!$B$2:$B$6</xm:f>
          </x14:formula1>
          <xm:sqref>J8:J67</xm:sqref>
        </x14:dataValidation>
        <x14:dataValidation type="list" allowBlank="1" showInputMessage="1" showErrorMessage="1">
          <x14:formula1>
            <xm:f>Variables!$E$2:$E$3</xm:f>
          </x14:formula1>
          <xm:sqref>E8:E67</xm:sqref>
        </x14:dataValidation>
        <x14:dataValidation type="list" allowBlank="1" showInputMessage="1" showErrorMessage="1">
          <x14:formula1>
            <xm:f>Variables!$A$2:$A$3</xm:f>
          </x14:formula1>
          <xm:sqref>G8:G67 H17:H67</xm:sqref>
        </x14:dataValidation>
        <x14:dataValidation type="list" allowBlank="1" showInputMessage="1" showErrorMessage="1">
          <x14:formula1>
            <xm:f>Variables!$D$2:$D$9</xm:f>
          </x14:formula1>
          <xm:sqref>K17:K67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view="pageLayout" zoomScale="115" zoomScaleNormal="100" zoomScalePageLayoutView="115" workbookViewId="0">
      <selection activeCell="B6" sqref="B6"/>
    </sheetView>
  </sheetViews>
  <sheetFormatPr defaultColWidth="9.375" defaultRowHeight="15"/>
  <cols>
    <col min="1" max="11" width="9.375" style="1"/>
    <col min="12" max="13" width="8.875" style="1" customWidth="1"/>
    <col min="14" max="16384" width="9.375" style="1"/>
  </cols>
  <sheetData>
    <row r="4" spans="4:5">
      <c r="D4" s="2"/>
      <c r="E4" s="2"/>
    </row>
    <row r="5" spans="4:5">
      <c r="D5" s="2"/>
      <c r="E5" s="2"/>
    </row>
    <row r="6" spans="4:5">
      <c r="D6" s="2"/>
      <c r="E6" s="2"/>
    </row>
    <row r="7" spans="4:5">
      <c r="D7" s="2"/>
      <c r="E7" s="2"/>
    </row>
    <row r="8" spans="4:5">
      <c r="D8" s="2"/>
      <c r="E8" s="2"/>
    </row>
    <row r="9" spans="4:5">
      <c r="D9" s="2"/>
      <c r="E9" s="2"/>
    </row>
  </sheetData>
  <pageMargins left="0.7" right="0.7" top="1.09375" bottom="0.75" header="0.23958333333333334" footer="0.3"/>
  <pageSetup paperSize="9" orientation="landscape" r:id="rId1"/>
  <headerFooter>
    <oddHeader>&amp;L&amp;G</oddHeader>
    <oddFooter>&amp;C&amp;"-,Regular"&amp;P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9"/>
  <sheetViews>
    <sheetView view="pageLayout" zoomScaleNormal="100" workbookViewId="0">
      <selection activeCell="F19" sqref="F19"/>
    </sheetView>
  </sheetViews>
  <sheetFormatPr defaultColWidth="9.375" defaultRowHeight="15"/>
  <cols>
    <col min="1" max="16384" width="9.375" style="1"/>
  </cols>
  <sheetData>
    <row r="4" spans="4:5">
      <c r="D4" s="2"/>
      <c r="E4" s="2"/>
    </row>
    <row r="5" spans="4:5">
      <c r="D5" s="2"/>
      <c r="E5" s="2"/>
    </row>
    <row r="6" spans="4:5">
      <c r="D6" s="2"/>
      <c r="E6" s="2"/>
    </row>
    <row r="7" spans="4:5">
      <c r="D7" s="2"/>
      <c r="E7" s="2"/>
    </row>
    <row r="8" spans="4:5">
      <c r="D8" s="2"/>
      <c r="E8" s="2"/>
    </row>
    <row r="9" spans="4:5">
      <c r="D9" s="2"/>
      <c r="E9" s="2"/>
    </row>
  </sheetData>
  <pageMargins left="0.7" right="0.7" top="1.09375" bottom="0.75" header="0.23958333333333334" footer="0.3"/>
  <pageSetup paperSize="8" orientation="portrait" r:id="rId1"/>
  <headerFooter>
    <oddHeader>&amp;L&amp;G</oddHeader>
    <oddFooter>&amp;C&amp;"-,Regular"&amp;P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4" workbookViewId="0">
      <selection activeCell="F13" sqref="F13:F15"/>
    </sheetView>
  </sheetViews>
  <sheetFormatPr defaultRowHeight="14.25"/>
  <cols>
    <col min="1" max="1" width="11.125" customWidth="1"/>
    <col min="2" max="2" width="14.25" customWidth="1"/>
    <col min="3" max="3" width="14.5" customWidth="1"/>
    <col min="4" max="4" width="22.25" customWidth="1"/>
    <col min="5" max="5" width="13.875" customWidth="1"/>
    <col min="6" max="6" width="14.875" bestFit="1" customWidth="1"/>
    <col min="7" max="7" width="11.625" bestFit="1" customWidth="1"/>
    <col min="11" max="11" width="12.125" bestFit="1" customWidth="1"/>
  </cols>
  <sheetData>
    <row r="1" spans="1:17" ht="15">
      <c r="A1" s="5" t="s">
        <v>20</v>
      </c>
      <c r="B1" s="5" t="s">
        <v>24</v>
      </c>
      <c r="C1" s="5" t="s">
        <v>25</v>
      </c>
      <c r="D1" s="5" t="s">
        <v>6</v>
      </c>
      <c r="E1" s="5" t="s">
        <v>10</v>
      </c>
      <c r="F1" s="5" t="s">
        <v>4</v>
      </c>
    </row>
    <row r="2" spans="1:17">
      <c r="A2" t="s">
        <v>21</v>
      </c>
      <c r="B2" t="s">
        <v>23</v>
      </c>
      <c r="C2" t="s">
        <v>14</v>
      </c>
      <c r="D2" t="s">
        <v>28</v>
      </c>
      <c r="E2" t="s">
        <v>7</v>
      </c>
      <c r="F2" t="s">
        <v>8</v>
      </c>
    </row>
    <row r="3" spans="1:17">
      <c r="A3" t="s">
        <v>22</v>
      </c>
      <c r="B3" t="s">
        <v>16</v>
      </c>
      <c r="C3" t="s">
        <v>15</v>
      </c>
      <c r="D3" t="s">
        <v>29</v>
      </c>
      <c r="E3" t="s">
        <v>12</v>
      </c>
      <c r="F3" t="s">
        <v>11</v>
      </c>
    </row>
    <row r="4" spans="1:17">
      <c r="B4" t="s">
        <v>17</v>
      </c>
      <c r="C4" t="s">
        <v>26</v>
      </c>
      <c r="D4" t="s">
        <v>30</v>
      </c>
    </row>
    <row r="5" spans="1:17">
      <c r="B5" t="s">
        <v>9</v>
      </c>
      <c r="C5" t="s">
        <v>13</v>
      </c>
      <c r="D5" t="s">
        <v>31</v>
      </c>
    </row>
    <row r="6" spans="1:17">
      <c r="B6" t="s">
        <v>18</v>
      </c>
      <c r="C6" t="s">
        <v>27</v>
      </c>
    </row>
    <row r="12" spans="1:17" ht="15">
      <c r="B12" s="5" t="s">
        <v>43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5">
      <c r="B13" s="5" t="s">
        <v>24</v>
      </c>
      <c r="D13" s="19"/>
      <c r="E13" s="19">
        <v>10</v>
      </c>
      <c r="F13" s="19" t="s">
        <v>31</v>
      </c>
      <c r="G13" s="64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>
      <c r="B14" t="s">
        <v>23</v>
      </c>
      <c r="C14">
        <v>1</v>
      </c>
      <c r="D14" s="19"/>
      <c r="E14" s="19">
        <v>9</v>
      </c>
      <c r="F14" s="19" t="s">
        <v>30</v>
      </c>
      <c r="G14" s="64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>
      <c r="B15" t="s">
        <v>16</v>
      </c>
      <c r="C15">
        <v>2</v>
      </c>
      <c r="D15" s="19"/>
      <c r="E15" s="19">
        <v>8</v>
      </c>
      <c r="F15" s="19" t="s">
        <v>30</v>
      </c>
      <c r="G15" s="64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>
      <c r="B16" t="s">
        <v>17</v>
      </c>
      <c r="C16">
        <v>3</v>
      </c>
      <c r="D16" s="19"/>
      <c r="E16" s="19">
        <v>7</v>
      </c>
      <c r="F16" s="19" t="s">
        <v>78</v>
      </c>
      <c r="G16" s="63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2:17">
      <c r="B17" t="s">
        <v>9</v>
      </c>
      <c r="C17">
        <v>4</v>
      </c>
      <c r="D17" s="19"/>
      <c r="E17" s="19">
        <v>6</v>
      </c>
      <c r="F17" s="19" t="s">
        <v>78</v>
      </c>
      <c r="G17" s="63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2:17">
      <c r="B18" t="s">
        <v>18</v>
      </c>
      <c r="C18">
        <v>5</v>
      </c>
      <c r="D18" s="19"/>
      <c r="E18" s="19">
        <v>5</v>
      </c>
      <c r="F18" s="19" t="s">
        <v>78</v>
      </c>
      <c r="G18" s="63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2:17">
      <c r="D19" s="19"/>
      <c r="E19" s="19">
        <v>4</v>
      </c>
      <c r="F19" s="19" t="s">
        <v>28</v>
      </c>
      <c r="G19" s="65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2:17" ht="15">
      <c r="B20" s="5" t="s">
        <v>25</v>
      </c>
      <c r="E20" s="19">
        <v>3</v>
      </c>
      <c r="F20" t="s">
        <v>28</v>
      </c>
      <c r="G20" s="66"/>
    </row>
    <row r="21" spans="2:17">
      <c r="B21" t="s">
        <v>14</v>
      </c>
      <c r="C21">
        <v>1</v>
      </c>
      <c r="E21" s="19">
        <v>2</v>
      </c>
      <c r="F21" t="s">
        <v>28</v>
      </c>
      <c r="G21" s="66"/>
    </row>
    <row r="22" spans="2:17">
      <c r="B22" t="s">
        <v>15</v>
      </c>
      <c r="C22">
        <v>2</v>
      </c>
      <c r="E22" s="19"/>
    </row>
    <row r="23" spans="2:17">
      <c r="B23" t="s">
        <v>26</v>
      </c>
      <c r="C23">
        <v>3</v>
      </c>
      <c r="E23" s="19"/>
    </row>
    <row r="24" spans="2:17">
      <c r="B24" t="s">
        <v>13</v>
      </c>
      <c r="C24">
        <v>4</v>
      </c>
    </row>
    <row r="25" spans="2:17">
      <c r="B25" t="s">
        <v>27</v>
      </c>
      <c r="C25">
        <v>5</v>
      </c>
    </row>
    <row r="26" spans="2:17">
      <c r="B26" t="s">
        <v>13</v>
      </c>
      <c r="C26">
        <v>4</v>
      </c>
    </row>
    <row r="27" spans="2:17">
      <c r="B27" t="s">
        <v>26</v>
      </c>
      <c r="C27">
        <v>3</v>
      </c>
    </row>
    <row r="28" spans="2:17">
      <c r="B28" t="s">
        <v>15</v>
      </c>
      <c r="C28">
        <v>2</v>
      </c>
    </row>
    <row r="29" spans="2:17">
      <c r="B29" t="s">
        <v>14</v>
      </c>
      <c r="C29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1"/>
  <sheetViews>
    <sheetView showZeros="0" zoomScaleNormal="100" workbookViewId="0">
      <selection activeCell="C8" sqref="C8"/>
    </sheetView>
  </sheetViews>
  <sheetFormatPr defaultRowHeight="11.25"/>
  <cols>
    <col min="1" max="1" width="3" style="20" customWidth="1"/>
    <col min="2" max="2" width="16.375" style="20" bestFit="1" customWidth="1"/>
    <col min="3" max="3" width="14.625" style="20" customWidth="1"/>
    <col min="4" max="4" width="12" style="20" customWidth="1"/>
    <col min="5" max="5" width="9" style="20"/>
    <col min="6" max="6" width="11.25" style="20" bestFit="1" customWidth="1"/>
    <col min="7" max="8" width="9" style="20"/>
    <col min="9" max="9" width="11.875" style="20" customWidth="1"/>
    <col min="10" max="11" width="9" style="20"/>
    <col min="12" max="12" width="13.875" style="20" customWidth="1"/>
    <col min="13" max="14" width="9" style="20"/>
    <col min="15" max="15" width="11.625" style="20" customWidth="1"/>
    <col min="16" max="16" width="11.25" style="20" customWidth="1"/>
    <col min="17" max="17" width="11.5" style="20" customWidth="1"/>
    <col min="18" max="16384" width="9" style="20"/>
  </cols>
  <sheetData>
    <row r="1" spans="2:18" ht="18">
      <c r="B1" s="30" t="s">
        <v>64</v>
      </c>
    </row>
    <row r="2" spans="2:18" ht="14.25">
      <c r="B2" s="31" t="s">
        <v>65</v>
      </c>
    </row>
    <row r="3" spans="2:18" ht="19.5" thickBot="1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8" ht="21" thickTop="1" thickBot="1">
      <c r="B4" s="105" t="s">
        <v>67</v>
      </c>
      <c r="C4" s="107" t="s">
        <v>66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2:18" ht="18.75" customHeight="1" thickTop="1" thickBot="1">
      <c r="B5" s="106"/>
      <c r="C5" s="110" t="s">
        <v>41</v>
      </c>
      <c r="D5" s="111"/>
      <c r="E5" s="112"/>
      <c r="F5" s="110" t="s">
        <v>16</v>
      </c>
      <c r="G5" s="111"/>
      <c r="H5" s="112"/>
      <c r="I5" s="110" t="s">
        <v>42</v>
      </c>
      <c r="J5" s="111"/>
      <c r="K5" s="112"/>
      <c r="L5" s="110" t="s">
        <v>9</v>
      </c>
      <c r="M5" s="111"/>
      <c r="N5" s="112"/>
      <c r="O5" s="113" t="s">
        <v>18</v>
      </c>
      <c r="P5" s="113"/>
      <c r="Q5" s="114"/>
    </row>
    <row r="6" spans="2:18" ht="38.25" thickTop="1">
      <c r="B6" s="101" t="s">
        <v>27</v>
      </c>
      <c r="C6" s="45" t="str">
        <f>IFERROR(VLOOKUP(6,'Risk Register'!$N$8:$P$8,3,FALSE),"")</f>
        <v/>
      </c>
      <c r="D6" s="46" t="str">
        <f>IFERROR(VLOOKUP(6,'Risk Register'!K11:M11,3,FALSE),"")</f>
        <v/>
      </c>
      <c r="E6" s="47" t="str">
        <f>IFERROR(VLOOKUP(6,'Risk Register'!K14:M14,3,FALSE),"")</f>
        <v/>
      </c>
      <c r="F6" s="45" t="str">
        <f>IFERROR(VLOOKUP(7,'Risk Register'!$N$8:$P$8,3),"")</f>
        <v>Items not deleivered in full</v>
      </c>
      <c r="G6" s="46" t="str">
        <f>IFERROR(VLOOKUP(7,'Risk Register'!$N$11:$P$11,3,FALSE),"")</f>
        <v/>
      </c>
      <c r="H6" s="47" t="str">
        <f>IFERROR(VLOOKUP(7,'Risk Register'!$N$14:$P$14,3,FALSE),"")</f>
        <v/>
      </c>
      <c r="I6" s="36" t="str">
        <f>IFERROR(VLOOKUP(8,'Risk Register'!$N$8:$P$8,3),"")</f>
        <v>Items not deleivered in full</v>
      </c>
      <c r="J6" s="37" t="str">
        <f>IFERROR(VLOOKUP(8,'Risk Register'!$N$11:$P$11,3,FALSE),"")</f>
        <v/>
      </c>
      <c r="K6" s="38">
        <f>IFERROR(VLOOKUP(8,'Risk Register'!$N$14:$P$14,3,FALSE),"")</f>
        <v>0</v>
      </c>
      <c r="L6" s="36" t="str">
        <f>IFERROR(VLOOKUP(9,'Risk Register'!$N$8:$P$8,3,FALSE),"")</f>
        <v/>
      </c>
      <c r="M6" s="37" t="str">
        <f>IFERROR(VLOOKUP(9,'Risk Register'!$N$11:$P$11,3,FALSE),"")</f>
        <v/>
      </c>
      <c r="N6" s="38" t="str">
        <f>IFERROR(VLOOKUP(9,'Risk Register'!$N$14:$P$14,3,FALSE),"")</f>
        <v/>
      </c>
      <c r="O6" s="36" t="str">
        <f>IFERROR(VLOOKUP(10,'Risk Register'!$N$8:$P$8,3,FALSE),"")</f>
        <v/>
      </c>
      <c r="P6" s="37">
        <f>IFERROR(VLOOKUP(10,'Risk Register'!$N$11:$P$11,3,FALSE),"")</f>
        <v>0</v>
      </c>
      <c r="Q6" s="38" t="str">
        <f>IFERROR(VLOOKUP(10,'Risk Register'!$N$14:$P$14,3,FALSE),"")</f>
        <v/>
      </c>
      <c r="R6" s="21"/>
    </row>
    <row r="7" spans="2:18" ht="37.5">
      <c r="B7" s="101"/>
      <c r="C7" s="48" t="s">
        <v>77</v>
      </c>
      <c r="D7" s="49" t="str">
        <f>IFERROR(VLOOKUP(6,'Risk Register'!K12:M12,3,FALSE),"")</f>
        <v/>
      </c>
      <c r="E7" s="50" t="str">
        <f>IFERROR(VLOOKUP(6,'Risk Register'!K15:M15,3,FALSE),"")</f>
        <v/>
      </c>
      <c r="F7" s="48" t="str">
        <f>IFERROR(VLOOKUP(7,'Risk Register'!$N$9:$P$9,3,FALSE),"")</f>
        <v/>
      </c>
      <c r="G7" s="49" t="str">
        <f>IFERROR(VLOOKUP(7,'Risk Register'!$N$12:$P$12,3,FALSE),"")</f>
        <v/>
      </c>
      <c r="H7" s="50" t="str">
        <f>IFERROR(VLOOKUP(7,'Risk Register'!$N$15:$P$15,3,FALSE),"")</f>
        <v/>
      </c>
      <c r="I7" s="39" t="str">
        <f>IFERROR(VLOOKUP(8,'Risk Register'!$N$9:$P$9,3,FALSE),"")</f>
        <v/>
      </c>
      <c r="J7" s="40">
        <f>IFERROR(VLOOKUP(8,'Risk Register'!$N$12:$P$12,3,FALSE),"")</f>
        <v>0</v>
      </c>
      <c r="K7" s="41">
        <f>IFERROR(VLOOKUP(8,'Risk Register'!$N$15:$P$15,3,FALSE),"")</f>
        <v>0</v>
      </c>
      <c r="L7" s="39" t="str">
        <f>IFERROR(VLOOKUP(9,'Risk Register'!$N$9:$P$9,3,FALSE),"")</f>
        <v/>
      </c>
      <c r="M7" s="40" t="str">
        <f>IFERROR(VLOOKUP(9,'Risk Register'!$N$12:$P$12,3,FALSE),"")</f>
        <v/>
      </c>
      <c r="N7" s="41" t="str">
        <f>IFERROR(VLOOKUP(9,'Risk Register'!$N$15:$P$15,3,FALSE),"")</f>
        <v/>
      </c>
      <c r="O7" s="39" t="str">
        <f>IFERROR(VLOOKUP(10,'Risk Register'!$N$9:$P$9,3,FALSE),"")</f>
        <v/>
      </c>
      <c r="P7" s="40" t="str">
        <f>IFERROR(VLOOKUP(10,'Risk Register'!$N$12:$P$12,3,FALSE),"")</f>
        <v/>
      </c>
      <c r="Q7" s="41" t="str">
        <f>IFERROR(VLOOKUP(10,'Risk Register'!$N$15:$P$15,3,FALSE),"")</f>
        <v/>
      </c>
      <c r="R7" s="21"/>
    </row>
    <row r="8" spans="2:18" ht="38.25" thickBot="1">
      <c r="B8" s="101"/>
      <c r="C8" s="51" t="str">
        <f>IFERROR(VLOOKUP(6,'Risk Register'!K10:M10,3,FALSE),"")</f>
        <v/>
      </c>
      <c r="D8" s="52" t="str">
        <f>IFERROR(VLOOKUP(6,'Risk Register'!K13:M13,3,FALSE),"")</f>
        <v/>
      </c>
      <c r="E8" s="53" t="str">
        <f>IFERROR(VLOOKUP(6,'Risk Register'!K16:M16,3,FALSE),"")</f>
        <v/>
      </c>
      <c r="F8" s="51" t="str">
        <f>IFERROR(VLOOKUP(7,'Risk Register'!$N$10:$P$10,3,FALSE),"")</f>
        <v/>
      </c>
      <c r="G8" s="52" t="str">
        <f>IFERROR(VLOOKUP(7,'Risk Register'!$N$13:$P$13,3,FALSE),"")</f>
        <v/>
      </c>
      <c r="H8" s="53">
        <f>IFERROR(VLOOKUP(7,'Risk Register'!$N$16:$P$16,3,FALSE),"")</f>
        <v>0</v>
      </c>
      <c r="I8" s="42" t="str">
        <f>IFERROR(VLOOKUP(8,'Risk Register'!$N$10:$P$10,3,FALSE),"")</f>
        <v/>
      </c>
      <c r="J8" s="43">
        <f>IFERROR(VLOOKUP(8,'Risk Register'!$N$13:$P$13,3,FALSE),"")</f>
        <v>0</v>
      </c>
      <c r="K8" s="44" t="str">
        <f>IFERROR(VLOOKUP(8,'Risk Register'!$N$16:$P$16,3,FALSE),"")</f>
        <v/>
      </c>
      <c r="L8" s="42" t="str">
        <f>IFERROR(VLOOKUP(9,'Risk Register'!$N$10:$P$10,3,FALSE),"")</f>
        <v/>
      </c>
      <c r="M8" s="43" t="str">
        <f>IFERROR(VLOOKUP(9,'Risk Register'!$N$13:$P$13,3,FALSE),"")</f>
        <v/>
      </c>
      <c r="N8" s="44" t="str">
        <f>IFERROR(VLOOKUP(9,'Risk Register'!$N$16:$P$16,3,FALSE),"")</f>
        <v/>
      </c>
      <c r="O8" s="42" t="str">
        <f>IFERROR(VLOOKUP(10,'Risk Register'!$N$10:$P$10,3,FALSE),"")</f>
        <v/>
      </c>
      <c r="P8" s="43" t="str">
        <f>IFERROR(VLOOKUP(10,'Risk Register'!$N$13:$P$13,3,FALSE),"")</f>
        <v/>
      </c>
      <c r="Q8" s="44" t="str">
        <f>IFERROR(VLOOKUP(10,'Risk Register'!$N$16:$P$16,3,FALSE),"")</f>
        <v/>
      </c>
      <c r="R8" s="21"/>
    </row>
    <row r="9" spans="2:18" ht="38.25" thickTop="1">
      <c r="B9" s="102" t="s">
        <v>13</v>
      </c>
      <c r="C9" s="45" t="str">
        <f>IFERROR(VLOOKUP(5,'Risk Register'!$N$8:$P$8,3,FALSE),"")</f>
        <v/>
      </c>
      <c r="D9" s="46" t="str">
        <f>IFERROR(VLOOKUP(5,'Risk Register'!$N$11:$P$11,3,FALSE),"")</f>
        <v/>
      </c>
      <c r="E9" s="47" t="str">
        <f>IFERROR(VLOOKUP(5,'Risk Register'!$N$14:$P$14,3,FALSE),"")</f>
        <v/>
      </c>
      <c r="F9" s="45" t="str">
        <f>IFERROR(VLOOKUP(6,'Risk Register'!$N$8:$P$8,3,FALSE),"")</f>
        <v/>
      </c>
      <c r="G9" s="46" t="str">
        <f>IFERROR(VLOOKUP(6,'Risk Register'!$N$11:$P$11,3,FALSE),"")</f>
        <v/>
      </c>
      <c r="H9" s="47" t="str">
        <f>IFERROR(VLOOKUP(6,'Risk Register'!$N$14:$P$14,3,FALSE),"")</f>
        <v/>
      </c>
      <c r="I9" s="45" t="str">
        <f>IFERROR(VLOOKUP(7,'Risk Register'!$N$8:$P$8,3,FALSE),"")</f>
        <v/>
      </c>
      <c r="J9" s="46" t="str">
        <f>IFERROR(VLOOKUP(7,'Risk Register'!$N$11:$P$11,3,FALSE),"")</f>
        <v/>
      </c>
      <c r="K9" s="47" t="str">
        <f>IFERROR(VLOOKUP(7,'Risk Register'!$N$14:$P$14,3,FALSE),"")</f>
        <v/>
      </c>
      <c r="L9" s="36" t="str">
        <f>IFERROR(VLOOKUP(8,'Risk Register'!$N$8:$P$8,3,FALSE),"")</f>
        <v/>
      </c>
      <c r="M9" s="37" t="str">
        <f>IFERROR(VLOOKUP(8,'Risk Register'!$N$11:$P$11,3,FALSE),"")</f>
        <v/>
      </c>
      <c r="N9" s="38">
        <f>IFERROR(VLOOKUP(8,'Risk Register'!$N$14:$P$14,3,FALSE),"")</f>
        <v>0</v>
      </c>
      <c r="O9" s="36" t="str">
        <f>IFERROR(VLOOKUP(9,'Risk Register'!$N$8:$P$8,3,FALSE),"")</f>
        <v/>
      </c>
      <c r="P9" s="37" t="str">
        <f>IFERROR(VLOOKUP(9,'Risk Register'!$N$11:$P$11,3,FALSE),"")</f>
        <v/>
      </c>
      <c r="Q9" s="38" t="str">
        <f>IFERROR(VLOOKUP(9,'Risk Register'!$N$14:$P$14,3,FALSE),"")</f>
        <v/>
      </c>
      <c r="R9" s="21"/>
    </row>
    <row r="10" spans="2:18" ht="37.5">
      <c r="B10" s="103"/>
      <c r="C10" s="48" t="str">
        <f>IFERROR(VLOOKUP(5,'Risk Register'!$N$9:$P$9,3,FALSE),"")</f>
        <v/>
      </c>
      <c r="D10" s="49" t="str">
        <f>IFERROR(VLOOKUP(5,'Risk Register'!$N$12:$P$12,3,FALSE),"")</f>
        <v/>
      </c>
      <c r="E10" s="50" t="str">
        <f>IFERROR(VLOOKUP(5,'Risk Register'!$N$15:$P$15,3,FALSE),"")</f>
        <v/>
      </c>
      <c r="F10" s="48" t="str">
        <f>IFERROR(VLOOKUP(6,'Risk Register'!$N$9:$P$9,3,FALSE),"")</f>
        <v/>
      </c>
      <c r="G10" s="49" t="str">
        <f>IFERROR(VLOOKUP(6,'Risk Register'!$N$12:$P$12,3,FALSE),"")</f>
        <v/>
      </c>
      <c r="H10" s="50" t="str">
        <f>IFERROR(VLOOKUP(6,'Risk Register'!$N$15:$P$15,3,FALSE),"")</f>
        <v/>
      </c>
      <c r="I10" s="48" t="str">
        <f>IFERROR(VLOOKUP(7,'Risk Register'!$N$9:$P$9,3,FALSE),"")</f>
        <v/>
      </c>
      <c r="J10" s="49" t="str">
        <f>IFERROR(VLOOKUP(7,'Risk Register'!$N$12:$P$12,3,FALSE),"")</f>
        <v/>
      </c>
      <c r="K10" s="50" t="str">
        <f>IFERROR(VLOOKUP(7,'Risk Register'!$N$15:$P$15,3,FALSE),"")</f>
        <v/>
      </c>
      <c r="L10" s="39" t="str">
        <f>IFERROR(VLOOKUP(8,'Risk Register'!$N$9:$P$9,3,FALSE),"")</f>
        <v/>
      </c>
      <c r="M10" s="40">
        <f>IFERROR(VLOOKUP(8,'Risk Register'!$N$12:$P$12,3,FALSE),"")</f>
        <v>0</v>
      </c>
      <c r="N10" s="41">
        <f>IFERROR(VLOOKUP(8,'Risk Register'!$N$15:$P$15,3,FALSE),"")</f>
        <v>0</v>
      </c>
      <c r="O10" s="39" t="str">
        <f>IFERROR(VLOOKUP(9,'Risk Register'!$N$9:$P$9,3,FALSE),"")</f>
        <v/>
      </c>
      <c r="P10" s="40" t="str">
        <f>IFERROR(VLOOKUP(9,'Risk Register'!$N$12:$P$12,3,FALSE),"")</f>
        <v/>
      </c>
      <c r="Q10" s="41" t="str">
        <f>IFERROR(VLOOKUP(9,'Risk Register'!$N$15:$P$15,3,FALSE),"")</f>
        <v/>
      </c>
      <c r="R10" s="21"/>
    </row>
    <row r="11" spans="2:18" ht="38.25" thickBot="1">
      <c r="B11" s="104"/>
      <c r="C11" s="51" t="str">
        <f>IFERROR(VLOOKUP(5,'Risk Register'!$N$10:$P$10,3,FALSE),"")</f>
        <v/>
      </c>
      <c r="D11" s="52" t="str">
        <f>IFERROR(VLOOKUP(5,'Risk Register'!$N$13:$P$13,3,FALSE),"")</f>
        <v/>
      </c>
      <c r="E11" s="53" t="str">
        <f>IFERROR(VLOOKUP(5,'Risk Register'!$N$16:$P$16,3,FALSE),"")</f>
        <v/>
      </c>
      <c r="F11" s="51">
        <f>IFERROR(VLOOKUP(6,'Risk Register'!$N$10:$P$10,3,FALSE),"")</f>
        <v>0</v>
      </c>
      <c r="G11" s="52" t="str">
        <f>IFERROR(VLOOKUP(6,'Risk Register'!$N$13:$P$13,3,FALSE),"")</f>
        <v/>
      </c>
      <c r="H11" s="53" t="str">
        <f>IFERROR(VLOOKUP(6,'Risk Register'!$N$16:$P$16,3,FALSE),"")</f>
        <v/>
      </c>
      <c r="I11" s="51" t="str">
        <f>IFERROR(VLOOKUP(7,'Risk Register'!$N$10:$P$10,3,FALSE),"")</f>
        <v/>
      </c>
      <c r="J11" s="52" t="str">
        <f>IFERROR(VLOOKUP(7,'Risk Register'!$N$13:$P$13,3,FALSE),"")</f>
        <v/>
      </c>
      <c r="K11" s="53">
        <f>IFERROR(VLOOKUP(7,'Risk Register'!$N$16:$P$16,3,FALSE),"")</f>
        <v>0</v>
      </c>
      <c r="L11" s="42" t="str">
        <f>IFERROR(VLOOKUP(8,'Risk Register'!$N$10:$P$10,3,FALSE),"")</f>
        <v/>
      </c>
      <c r="M11" s="43">
        <f>IFERROR(VLOOKUP(8,'Risk Register'!$N$13:$P$13,3,FALSE),"")</f>
        <v>0</v>
      </c>
      <c r="N11" s="44" t="str">
        <f>IFERROR(VLOOKUP(8,'Risk Register'!$N$16:$P$16,3,FALSE),"")</f>
        <v/>
      </c>
      <c r="O11" s="42" t="str">
        <f>IFERROR(VLOOKUP(9,'Risk Register'!$N$10:$P$10,3,FALSE),"")</f>
        <v/>
      </c>
      <c r="P11" s="43" t="str">
        <f>IFERROR(VLOOKUP(9,'Risk Register'!$N$13:$P$13,3,FALSE),"")</f>
        <v/>
      </c>
      <c r="Q11" s="44" t="str">
        <f>IFERROR(VLOOKUP(9,'Risk Register'!$N$16:$P$16,3,FALSE),"")</f>
        <v/>
      </c>
      <c r="R11" s="21"/>
    </row>
    <row r="12" spans="2:18" ht="38.25" thickTop="1">
      <c r="B12" s="102" t="s">
        <v>26</v>
      </c>
      <c r="C12" s="54" t="str">
        <f>IFERROR(VLOOKUP(4,'Risk Register'!$N$8:$P$8,3,FALSE),"")</f>
        <v/>
      </c>
      <c r="D12" s="55" t="str">
        <f>IFERROR(VLOOKUP(4,'Risk Register'!$N$11:$P$11,3,FALSE),"")</f>
        <v/>
      </c>
      <c r="E12" s="56" t="str">
        <f>IFERROR(VLOOKUP(4,'Risk Register'!$N$14:$P$14,3,FALSE),"")</f>
        <v/>
      </c>
      <c r="F12" s="49" t="str">
        <f>IFERROR(VLOOKUP(5,'Risk Register'!$N$8:$P$8,3,FALSE),"")</f>
        <v/>
      </c>
      <c r="G12" s="49" t="str">
        <f>IFERROR(VLOOKUP(5,'Risk Register'!$N$11:$P$11,3,FALSE),"")</f>
        <v/>
      </c>
      <c r="H12" s="49" t="str">
        <f>IFERROR(VLOOKUP(5,'Risk Register'!$N$14:$P$14,3,FALSE),"")</f>
        <v/>
      </c>
      <c r="I12" s="45" t="str">
        <f>IFERROR(VLOOKUP(6,'Risk Register'!$N$8:$P$8,3,FALSE),"")</f>
        <v/>
      </c>
      <c r="J12" s="46" t="str">
        <f>IFERROR(VLOOKUP(6,'Risk Register'!$N$11:$P$11,3,FALSE),"")</f>
        <v/>
      </c>
      <c r="K12" s="47" t="str">
        <f>IFERROR(VLOOKUP(6,'Risk Register'!$N$14:$P$14,3,FALSE),"")</f>
        <v/>
      </c>
      <c r="L12" s="45" t="str">
        <f>IFERROR(VLOOKUP(7,'Risk Register'!$N$8:$P$8,3,FALSE),"")</f>
        <v/>
      </c>
      <c r="M12" s="46" t="str">
        <f>IFERROR(VLOOKUP(7,'Risk Register'!$N$11:$P$11,3,FALSE),"")</f>
        <v/>
      </c>
      <c r="N12" s="47" t="str">
        <f>IFERROR(VLOOKUP(7,'Risk Register'!$N$14:$P$14,3,FALSE),"")</f>
        <v/>
      </c>
      <c r="O12" s="36" t="str">
        <f>IFERROR(VLOOKUP(8,'Risk Register'!$N$8:$P$8,3,FALSE),"")</f>
        <v/>
      </c>
      <c r="P12" s="37" t="str">
        <f>IFERROR(VLOOKUP(8,'Risk Register'!$N$11:$P$11,3,FALSE),"")</f>
        <v/>
      </c>
      <c r="Q12" s="38">
        <f>IFERROR(VLOOKUP(8,'Risk Register'!$N$14:$P$14,3,FALSE),"")</f>
        <v>0</v>
      </c>
      <c r="R12" s="21"/>
    </row>
    <row r="13" spans="2:18" ht="37.5">
      <c r="B13" s="103"/>
      <c r="C13" s="57" t="str">
        <f>IFERROR(VLOOKUP(4,'Risk Register'!$N$9:$P$9,3,FALSE),"")</f>
        <v/>
      </c>
      <c r="D13" s="58" t="str">
        <f>IFERROR(VLOOKUP(4,'Risk Register'!$N$12:$P$12,3,FALSE),"")</f>
        <v/>
      </c>
      <c r="E13" s="59" t="str">
        <f>IFERROR(VLOOKUP(4,'Risk Register'!$N$15:$P$15,3,FALSE),"")</f>
        <v/>
      </c>
      <c r="F13" s="49" t="str">
        <f>IFERROR(VLOOKUP(5,'Risk Register'!$N$9:$P$9,3,FALSE),"")</f>
        <v/>
      </c>
      <c r="G13" s="49" t="str">
        <f>IFERROR(VLOOKUP(5,'Risk Register'!$N$12:$P$12,3,FALSE),"")</f>
        <v/>
      </c>
      <c r="H13" s="49" t="str">
        <f>IFERROR(VLOOKUP(5,'Risk Register'!$N$15:$P$15,3,FALSE),"")</f>
        <v/>
      </c>
      <c r="I13" s="48" t="str">
        <f>IFERROR(VLOOKUP(6,'Risk Register'!$N$9:$P$9,3,FALSE),"")</f>
        <v/>
      </c>
      <c r="J13" s="49" t="str">
        <f>IFERROR(VLOOKUP(6,'Risk Register'!$N$12:$P$12,3,FALSE),"")</f>
        <v/>
      </c>
      <c r="K13" s="50" t="str">
        <f>IFERROR(VLOOKUP(6,'Risk Register'!$N$15:$P$15,3,FALSE),"")</f>
        <v/>
      </c>
      <c r="L13" s="48" t="str">
        <f>IFERROR(VLOOKUP(7,'Risk Register'!$N$9:$P$9,3,FALSE),"")</f>
        <v/>
      </c>
      <c r="M13" s="49" t="str">
        <f>IFERROR(VLOOKUP(7,'Risk Register'!$N$12:$P$12,3,FALSE),"")</f>
        <v/>
      </c>
      <c r="N13" s="50" t="str">
        <f>IFERROR(VLOOKUP(7,'Risk Register'!$N$15:$P$15,3,FALSE),"")</f>
        <v/>
      </c>
      <c r="O13" s="39" t="str">
        <f>IFERROR(VLOOKUP(8,'Risk Register'!$N$9:$P$9,3,FALSE),"")</f>
        <v/>
      </c>
      <c r="P13" s="40">
        <f>IFERROR(VLOOKUP(8,'Risk Register'!$N$12:$P$12,3,FALSE),"")</f>
        <v>0</v>
      </c>
      <c r="Q13" s="41">
        <f>IFERROR(VLOOKUP(8,'Risk Register'!$N$15:$P$15,3,FALSE),"")</f>
        <v>0</v>
      </c>
      <c r="R13" s="21"/>
    </row>
    <row r="14" spans="2:18" ht="38.25" thickBot="1">
      <c r="B14" s="104"/>
      <c r="C14" s="60" t="str">
        <f>IFERROR(VLOOKUP(4,'Risk Register'!$N$10:$P$10,3,FALSE),"")</f>
        <v/>
      </c>
      <c r="D14" s="61" t="str">
        <f>IFERROR(VLOOKUP(4,'Risk Register'!$N$13:$P$13,3,FALSE),"")</f>
        <v/>
      </c>
      <c r="E14" s="62" t="str">
        <f>IFERROR(VLOOKUP(4,'Risk Register'!$N$16:$P$16,3,FALSE),"")</f>
        <v/>
      </c>
      <c r="F14" s="49" t="str">
        <f>IFERROR(VLOOKUP(5,'Risk Register'!$N$10:$P$10,3,FALSE),"")</f>
        <v/>
      </c>
      <c r="G14" s="49" t="str">
        <f>IFERROR(VLOOKUP(5,'Risk Register'!$N$13:$P$13,3,FALSE),"")</f>
        <v/>
      </c>
      <c r="H14" s="49" t="str">
        <f>IFERROR(VLOOKUP(5,'Risk Register'!$N$16:$P$16,3,FALSE),"")</f>
        <v/>
      </c>
      <c r="I14" s="51">
        <f>IFERROR(VLOOKUP(6,'Risk Register'!$N$10:$P$10,3,FALSE),"")</f>
        <v>0</v>
      </c>
      <c r="J14" s="52" t="str">
        <f>IFERROR(VLOOKUP(6,'Risk Register'!$N$13:$P$13,3,FALSE),"")</f>
        <v/>
      </c>
      <c r="K14" s="53" t="str">
        <f>IFERROR(VLOOKUP(6,'Risk Register'!$N$16:$P$16,3,FALSE),"")</f>
        <v/>
      </c>
      <c r="L14" s="51" t="str">
        <f>IFERROR(VLOOKUP(7,'Risk Register'!$N$10:$P$10,3,FALSE),"")</f>
        <v/>
      </c>
      <c r="M14" s="52" t="str">
        <f>IFERROR(VLOOKUP(7,'Risk Register'!$N$13:$P$13,3,FALSE),"")</f>
        <v/>
      </c>
      <c r="N14" s="53">
        <f>IFERROR(VLOOKUP(7,'Risk Register'!$N$16:$P$16,3,FALSE),"")</f>
        <v>0</v>
      </c>
      <c r="O14" s="42" t="str">
        <f>IFERROR(VLOOKUP(8,'Risk Register'!$N$10:$P$10,3,FALSE),"")</f>
        <v/>
      </c>
      <c r="P14" s="43">
        <f>IFERROR(VLOOKUP(8,'Risk Register'!$N$13:$P$13,3,FALSE),"")</f>
        <v>0</v>
      </c>
      <c r="Q14" s="44" t="str">
        <f>IFERROR(VLOOKUP(8,'Risk Register'!$N$16:$P$16,3,FALSE),"")</f>
        <v/>
      </c>
      <c r="R14" s="21"/>
    </row>
    <row r="15" spans="2:18" ht="38.25" thickTop="1">
      <c r="B15" s="101" t="s">
        <v>15</v>
      </c>
      <c r="C15" s="54" t="str">
        <f>IFERROR(VLOOKUP(3,'Risk Register'!$N$8:$P$8,3,FALSE),"")</f>
        <v/>
      </c>
      <c r="D15" s="55" t="str">
        <f>IFERROR(VLOOKUP(3,'Risk Register'!$N$11:$P$11,3,FALSE),"")</f>
        <v/>
      </c>
      <c r="E15" s="56" t="str">
        <f>IFERROR(VLOOKUP(3,'Risk Register'!$N$14:$P$14,3,FALSE),"")</f>
        <v/>
      </c>
      <c r="F15" s="54" t="str">
        <f>IFERROR(VLOOKUP(4,'Risk Register'!$N$8:$P$8,3,FALSE),"")</f>
        <v/>
      </c>
      <c r="G15" s="55" t="str">
        <f>IFERROR(VLOOKUP(4,'Risk Register'!$N$11:$P$11,3,FALSE),"")</f>
        <v/>
      </c>
      <c r="H15" s="56" t="str">
        <f>IFERROR(VLOOKUP(4,'Risk Register'!$N$14:$P$14,3,FALSE),"")</f>
        <v/>
      </c>
      <c r="I15" s="45" t="str">
        <f>IFERROR(VLOOKUP(5,'Risk Register'!$N$8:$P$8,3,FALSE),"")</f>
        <v/>
      </c>
      <c r="J15" s="46" t="str">
        <f>IFERROR(VLOOKUP(5,'Risk Register'!$N$11:$P$11,3,FALSE),"")</f>
        <v/>
      </c>
      <c r="K15" s="47" t="str">
        <f>IFERROR(VLOOKUP(5,'Risk Register'!$N$14:$P$14,3,FALSE),"")</f>
        <v/>
      </c>
      <c r="L15" s="45" t="str">
        <f>IFERROR(VLOOKUP(6,'Risk Register'!$N$8:$P$8,3,FALSE),"")</f>
        <v/>
      </c>
      <c r="M15" s="46" t="str">
        <f>IFERROR(VLOOKUP(6,'Risk Register'!$N$11:$P$11,3,FALSE),"")</f>
        <v/>
      </c>
      <c r="N15" s="47" t="str">
        <f>IFERROR(VLOOKUP(6,'Risk Register'!$N$14:$P$14,3,FALSE),"")</f>
        <v/>
      </c>
      <c r="O15" s="36" t="str">
        <f>IFERROR(VLOOKUP(7,'Risk Register'!$N$8:$P$8,3,FALSE),"")</f>
        <v/>
      </c>
      <c r="P15" s="37" t="str">
        <f>IFERROR(VLOOKUP(7,'Risk Register'!$N$11:$P$11,3,FALSE),"")</f>
        <v/>
      </c>
      <c r="Q15" s="38" t="str">
        <f>IFERROR(VLOOKUP(7,'Risk Register'!$N$14:$P$14,3,FALSE),"")</f>
        <v/>
      </c>
      <c r="R15" s="21"/>
    </row>
    <row r="16" spans="2:18" ht="37.5">
      <c r="B16" s="101"/>
      <c r="C16" s="57" t="str">
        <f>IFERROR(VLOOKUP(3,'Risk Register'!$N$9:$P$9,3,FALSE),"")</f>
        <v/>
      </c>
      <c r="D16" s="58" t="str">
        <f>IFERROR(VLOOKUP(3,'Risk Register'!$N$12:$P$12,3,FALSE),"")</f>
        <v/>
      </c>
      <c r="E16" s="59" t="str">
        <f>IFERROR(VLOOKUP(3,'Risk Register'!$N$15:$P$15,3,FALSE),"")</f>
        <v/>
      </c>
      <c r="F16" s="57" t="str">
        <f>IFERROR(VLOOKUP(4,'Risk Register'!$N$9:$P$9,3,FALSE),"")</f>
        <v/>
      </c>
      <c r="G16" s="58" t="str">
        <f>IFERROR(VLOOKUP(4,'Risk Register'!$N$12:$P$12,3,FALSE),"")</f>
        <v/>
      </c>
      <c r="H16" s="59" t="str">
        <f>IFERROR(VLOOKUP(4,'Risk Register'!$N$15:$P$15,3,FALSE),"")</f>
        <v/>
      </c>
      <c r="I16" s="48" t="str">
        <f>IFERROR(VLOOKUP(5,'Risk Register'!$N$9:$P$9,3,FALSE),"")</f>
        <v/>
      </c>
      <c r="J16" s="49" t="str">
        <f>IFERROR(VLOOKUP(5,'Risk Register'!$N$12:$P$12,3,FALSE),"")</f>
        <v/>
      </c>
      <c r="K16" s="50" t="str">
        <f>IFERROR(VLOOKUP(5,'Risk Register'!$N$15:$P$15,3,FALSE),"")</f>
        <v/>
      </c>
      <c r="L16" s="48" t="str">
        <f>IFERROR(VLOOKUP(6,'Risk Register'!$N$9:$P$9,3,FALSE),"")</f>
        <v/>
      </c>
      <c r="M16" s="49" t="str">
        <f>IFERROR(VLOOKUP(6,'Risk Register'!$N$12:$P$12,3,FALSE),"")</f>
        <v/>
      </c>
      <c r="N16" s="50" t="str">
        <f>IFERROR(VLOOKUP(6,'Risk Register'!$N$15:$P$15,3,FALSE),"")</f>
        <v/>
      </c>
      <c r="O16" s="39" t="str">
        <f>IFERROR(VLOOKUP(7,'Risk Register'!$N$9:$P$9,3,FALSE),"")</f>
        <v/>
      </c>
      <c r="P16" s="40" t="str">
        <f>IFERROR(VLOOKUP(7,'Risk Register'!$N$12:$P$12,3,FALSE),"")</f>
        <v/>
      </c>
      <c r="Q16" s="41" t="str">
        <f>IFERROR(VLOOKUP(7,'Risk Register'!$N$15:$P$15,3,FALSE),"")</f>
        <v/>
      </c>
      <c r="R16" s="21"/>
    </row>
    <row r="17" spans="2:18" ht="38.25" thickBot="1">
      <c r="B17" s="101"/>
      <c r="C17" s="60" t="str">
        <f>IFERROR(VLOOKUP(3,'Risk Register'!$N$10:$P$10,3,FALSE),"")</f>
        <v/>
      </c>
      <c r="D17" s="61" t="str">
        <f>IFERROR(VLOOKUP(3,'Risk Register'!$N$13:$P$13,3,FALSE),"")</f>
        <v/>
      </c>
      <c r="E17" s="62" t="str">
        <f>IFERROR(VLOOKUP(3,'Risk Register'!$N$16:$P$16,3,FALSE),"")</f>
        <v/>
      </c>
      <c r="F17" s="60" t="str">
        <f>IFERROR(VLOOKUP(4,'Risk Register'!$N$10:$P$10,3,FALSE),"")</f>
        <v/>
      </c>
      <c r="G17" s="61" t="str">
        <f>IFERROR(VLOOKUP(4,'Risk Register'!$N$13:$P$13,3,FALSE),"")</f>
        <v/>
      </c>
      <c r="H17" s="62" t="str">
        <f>IFERROR(VLOOKUP(4,'Risk Register'!$N$16:$P$16,3,FALSE),"")</f>
        <v/>
      </c>
      <c r="I17" s="51" t="str">
        <f>IFERROR(VLOOKUP(5,'Risk Register'!$N$10:$P$10,3,FALSE),"")</f>
        <v/>
      </c>
      <c r="J17" s="52" t="str">
        <f>IFERROR(VLOOKUP(5,'Risk Register'!$N$13:$P$13,3,FALSE),"")</f>
        <v/>
      </c>
      <c r="K17" s="53" t="str">
        <f>IFERROR(VLOOKUP(5,'Risk Register'!$N$16:$P$16,3,FALSE),"")</f>
        <v/>
      </c>
      <c r="L17" s="51">
        <f>IFERROR(VLOOKUP(6,'Risk Register'!$N$10:$P$10,3,FALSE),"")</f>
        <v>0</v>
      </c>
      <c r="M17" s="52" t="str">
        <f>IFERROR(VLOOKUP(6,'Risk Register'!$N$13:$P$13,3,FALSE),"")</f>
        <v/>
      </c>
      <c r="N17" s="53" t="str">
        <f>IFERROR(VLOOKUP(6,'Risk Register'!$N$16:$P$16,3,FALSE),"")</f>
        <v/>
      </c>
      <c r="O17" s="42" t="str">
        <f>IFERROR(VLOOKUP(7,'Risk Register'!$N$10:$P$10,3,FALSE),"")</f>
        <v/>
      </c>
      <c r="P17" s="43" t="str">
        <f>IFERROR(VLOOKUP(7,'Risk Register'!$N$13:$P$13,3,FALSE),"")</f>
        <v/>
      </c>
      <c r="Q17" s="44">
        <f>IFERROR(VLOOKUP(7,'Risk Register'!$N$16:$P$16,3,FALSE),"")</f>
        <v>0</v>
      </c>
      <c r="R17" s="21"/>
    </row>
    <row r="18" spans="2:18" ht="38.25" thickTop="1">
      <c r="B18" s="102" t="s">
        <v>14</v>
      </c>
      <c r="C18" s="54" t="str">
        <f>IFERROR(VLOOKUP(2,'Risk Register'!$N$8:$P$8,3,FALSE),"")</f>
        <v>Items not deleivered in full</v>
      </c>
      <c r="D18" s="55" t="str">
        <f>IFERROR(VLOOKUP(2,'Risk Register'!$N$11:$P$11,3,FALSE),"")</f>
        <v/>
      </c>
      <c r="E18" s="56" t="str">
        <f>IFERROR(VLOOKUP(2,'Risk Register'!$N$14:$P$14,3,FALSE),"")</f>
        <v/>
      </c>
      <c r="F18" s="54" t="str">
        <f>IFERROR(VLOOKUP(3,'Risk Register'!$N$8:$P$8,3,FALSE),"")</f>
        <v/>
      </c>
      <c r="G18" s="55" t="str">
        <f>IFERROR(VLOOKUP(3,'Risk Register'!$N$11:$P$11,3,FALSE),"")</f>
        <v/>
      </c>
      <c r="H18" s="56" t="str">
        <f>IFERROR(VLOOKUP(3,'Risk Register'!$N$14:$P$14,3,FALSE),"")</f>
        <v/>
      </c>
      <c r="I18" s="54" t="str">
        <f>IFERROR(VLOOKUP(4,'Risk Register'!$N$8:$P$8,3,FALSE),"")</f>
        <v/>
      </c>
      <c r="J18" s="55" t="str">
        <f>IFERROR(VLOOKUP(4,'Risk Register'!$N$11:$P$11,3,FALSE),"")</f>
        <v/>
      </c>
      <c r="K18" s="56" t="str">
        <f>IFERROR(VLOOKUP(4,'Risk Register'!$N$14:$P$14,3,FALSE),"")</f>
        <v/>
      </c>
      <c r="L18" s="45" t="str">
        <f>IFERROR(VLOOKUP(5,'Risk Register'!$N$8:$P$8,3,FALSE),"")</f>
        <v/>
      </c>
      <c r="M18" s="46" t="str">
        <f>IFERROR(VLOOKUP(5,'Risk Register'!$N$11:$P$11,3,FALSE),"")</f>
        <v/>
      </c>
      <c r="N18" s="47" t="str">
        <f>IFERROR(VLOOKUP(5,'Risk Register'!$N$14:$P$14,3,FALSE),"")</f>
        <v/>
      </c>
      <c r="O18" s="45" t="str">
        <f>IFERROR(VLOOKUP(6,'Risk Register'!$N$8:$P$8,3,FALSE),"")</f>
        <v/>
      </c>
      <c r="P18" s="46" t="str">
        <f>IFERROR(VLOOKUP(6,'Risk Register'!$N$11:$P$11,3,FALSE),"")</f>
        <v/>
      </c>
      <c r="Q18" s="47" t="str">
        <f>IFERROR(VLOOKUP(6,'Risk Register'!$N$14:$P$14,3,FALSE),"")</f>
        <v/>
      </c>
      <c r="R18" s="21"/>
    </row>
    <row r="19" spans="2:18" ht="37.5">
      <c r="B19" s="103"/>
      <c r="C19" s="57">
        <f>IFERROR(VLOOKUP(2,'Risk Register'!$N$9:$P$9,3,FALSE),"")</f>
        <v>0</v>
      </c>
      <c r="D19" s="58" t="str">
        <f>IFERROR(VLOOKUP(2,'Risk Register'!$N$12:$P$12,3,FALSE),"")</f>
        <v/>
      </c>
      <c r="E19" s="59" t="str">
        <f>IFERROR(VLOOKUP(2,'Risk Register'!$N$15:$P$15,3,FALSE),"")</f>
        <v/>
      </c>
      <c r="F19" s="57" t="str">
        <f>IFERROR(VLOOKUP(3,'Risk Register'!$N$9:$P$9,3,FALSE),"")</f>
        <v/>
      </c>
      <c r="G19" s="58" t="str">
        <f>IFERROR(VLOOKUP(3,'Risk Register'!$N$12:$P$12,3,FALSE),"")</f>
        <v/>
      </c>
      <c r="H19" s="59" t="str">
        <f>IFERROR(VLOOKUP(3,'Risk Register'!$N$15:$P$15,3,FALSE),"")</f>
        <v/>
      </c>
      <c r="I19" s="57" t="str">
        <f>IFERROR(VLOOKUP(4,'Risk Register'!$N$9:$P$9,3,FALSE),"")</f>
        <v/>
      </c>
      <c r="J19" s="58" t="str">
        <f>IFERROR(VLOOKUP(4,'Risk Register'!$N$12:$P$12,3,FALSE),"")</f>
        <v/>
      </c>
      <c r="K19" s="59" t="str">
        <f>IFERROR(VLOOKUP(4,'Risk Register'!$N$15:$P$15,3,FALSE),"")</f>
        <v/>
      </c>
      <c r="L19" s="48" t="str">
        <f>IFERROR(VLOOKUP(5,'Risk Register'!$N$9:$P$9,3,FALSE),"")</f>
        <v/>
      </c>
      <c r="M19" s="49" t="str">
        <f>IFERROR(VLOOKUP(5,'Risk Register'!$N$12:$P$12,3,FALSE),"")</f>
        <v/>
      </c>
      <c r="N19" s="50" t="str">
        <f>IFERROR(VLOOKUP(5,'Risk Register'!$N$15:$P$15,3,FALSE),"")</f>
        <v/>
      </c>
      <c r="O19" s="48" t="str">
        <f>IFERROR(VLOOKUP(6,'Risk Register'!$N$9:$P$9,3,FALSE),"")</f>
        <v/>
      </c>
      <c r="P19" s="49" t="str">
        <f>IFERROR(VLOOKUP(6,'Risk Register'!$N$12:$P$12,3,FALSE),"")</f>
        <v/>
      </c>
      <c r="Q19" s="50" t="str">
        <f>IFERROR(VLOOKUP(6,'Risk Register'!$N$15:$P$15,3,FALSE),"")</f>
        <v/>
      </c>
      <c r="R19" s="21"/>
    </row>
    <row r="20" spans="2:18" ht="38.25" thickBot="1">
      <c r="B20" s="104"/>
      <c r="C20" s="60" t="str">
        <f>IFERROR(VLOOKUP(2,'Risk Register'!$N$10:$P$10,3,FALSE),"")</f>
        <v/>
      </c>
      <c r="D20" s="61" t="str">
        <f>IFERROR(VLOOKUP(2,'Risk Register'!$N$13:$P$13,3,FALSE),"")</f>
        <v/>
      </c>
      <c r="E20" s="62" t="str">
        <f>IFERROR(VLOOKUP(2,'Risk Register'!$N$16:$P$16,3,FALSE),"")</f>
        <v/>
      </c>
      <c r="F20" s="60" t="str">
        <f>IFERROR(VLOOKUP(3,'Risk Register'!$N$10:$P$10,3,FALSE),"")</f>
        <v/>
      </c>
      <c r="G20" s="61" t="str">
        <f>IFERROR(VLOOKUP(3,'Risk Register'!$N$13:$P$13,3,FALSE),"")</f>
        <v/>
      </c>
      <c r="H20" s="62" t="str">
        <f>IFERROR(VLOOKUP(3,'Risk Register'!$N$16:$P$16,3,FALSE),"")</f>
        <v/>
      </c>
      <c r="I20" s="60" t="str">
        <f>IFERROR(VLOOKUP(4,'Risk Register'!$N$10:$P$10,3,FALSE),"")</f>
        <v/>
      </c>
      <c r="J20" s="61" t="str">
        <f>IFERROR(VLOOKUP(4,'Risk Register'!$N$13:$P$13,3,FALSE),"")</f>
        <v/>
      </c>
      <c r="K20" s="62" t="str">
        <f>IFERROR(VLOOKUP(4,'Risk Register'!$N$16:$P$16,3,FALSE),"")</f>
        <v/>
      </c>
      <c r="L20" s="51" t="str">
        <f>IFERROR(VLOOKUP(5,'Risk Register'!$N$10:$P$10,3,FALSE),"")</f>
        <v/>
      </c>
      <c r="M20" s="52" t="str">
        <f>IFERROR(VLOOKUP(5,'Risk Register'!$N$13:$P$13,3,FALSE),"")</f>
        <v/>
      </c>
      <c r="N20" s="53" t="str">
        <f>IFERROR(VLOOKUP(5,'Risk Register'!$N$16:$P$16,3,FALSE),"")</f>
        <v/>
      </c>
      <c r="O20" s="51">
        <f>IFERROR(VLOOKUP(6,'Risk Register'!$N$10:$P$10,3,FALSE),"")</f>
        <v>0</v>
      </c>
      <c r="P20" s="52" t="str">
        <f>IFERROR(VLOOKUP(6,'Risk Register'!$N$13:$P$13,3,FALSE),"")</f>
        <v/>
      </c>
      <c r="Q20" s="53" t="str">
        <f>IFERROR(VLOOKUP(6,'Risk Register'!$N$16:$P$16,3,FALSE),"")</f>
        <v/>
      </c>
      <c r="R20" s="21"/>
    </row>
    <row r="21" spans="2:18" ht="12" thickTop="1"/>
  </sheetData>
  <mergeCells count="12">
    <mergeCell ref="B4:B5"/>
    <mergeCell ref="C4:Q4"/>
    <mergeCell ref="C5:E5"/>
    <mergeCell ref="F5:H5"/>
    <mergeCell ref="I5:K5"/>
    <mergeCell ref="L5:N5"/>
    <mergeCell ref="O5:Q5"/>
    <mergeCell ref="B6:B8"/>
    <mergeCell ref="B9:B11"/>
    <mergeCell ref="B12:B14"/>
    <mergeCell ref="B15:B17"/>
    <mergeCell ref="B18:B20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XFD1048576"/>
    </sheetView>
  </sheetViews>
  <sheetFormatPr defaultRowHeight="14.25"/>
  <cols>
    <col min="1" max="1" width="13.375" style="18" bestFit="1" customWidth="1"/>
    <col min="2" max="2" width="50.375" style="18" customWidth="1"/>
  </cols>
  <sheetData>
    <row r="1" spans="1:2">
      <c r="A1" s="29" t="s">
        <v>24</v>
      </c>
      <c r="B1" s="29" t="s">
        <v>56</v>
      </c>
    </row>
    <row r="2" spans="1:2">
      <c r="A2" s="26" t="s">
        <v>41</v>
      </c>
      <c r="B2" s="27" t="s">
        <v>51</v>
      </c>
    </row>
    <row r="3" spans="1:2" ht="25.5">
      <c r="A3" s="26" t="s">
        <v>16</v>
      </c>
      <c r="B3" s="27" t="s">
        <v>52</v>
      </c>
    </row>
    <row r="4" spans="1:2" ht="38.25">
      <c r="A4" s="26" t="s">
        <v>42</v>
      </c>
      <c r="B4" s="27" t="s">
        <v>53</v>
      </c>
    </row>
    <row r="5" spans="1:2" ht="25.5">
      <c r="A5" s="26" t="s">
        <v>9</v>
      </c>
      <c r="B5" s="27" t="s">
        <v>54</v>
      </c>
    </row>
    <row r="6" spans="1:2" ht="38.25">
      <c r="A6" s="26" t="s">
        <v>18</v>
      </c>
      <c r="B6" s="27" t="s">
        <v>55</v>
      </c>
    </row>
    <row r="9" spans="1:2">
      <c r="A9" s="29" t="s">
        <v>25</v>
      </c>
      <c r="B9" s="29" t="s">
        <v>5</v>
      </c>
    </row>
    <row r="10" spans="1:2">
      <c r="A10" s="26" t="s">
        <v>14</v>
      </c>
      <c r="B10" s="28" t="s">
        <v>50</v>
      </c>
    </row>
    <row r="11" spans="1:2">
      <c r="A11" s="26" t="s">
        <v>15</v>
      </c>
      <c r="B11" s="28" t="s">
        <v>49</v>
      </c>
    </row>
    <row r="12" spans="1:2">
      <c r="A12" s="26" t="s">
        <v>26</v>
      </c>
      <c r="B12" s="28" t="s">
        <v>48</v>
      </c>
    </row>
    <row r="13" spans="1:2">
      <c r="A13" s="26" t="s">
        <v>13</v>
      </c>
      <c r="B13" s="28" t="s">
        <v>47</v>
      </c>
    </row>
    <row r="14" spans="1:2">
      <c r="A14" s="26" t="s">
        <v>27</v>
      </c>
      <c r="B14" s="28" t="s">
        <v>46</v>
      </c>
    </row>
    <row r="15" spans="1:2">
      <c r="B1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Risk Register</vt:lpstr>
      <vt:lpstr>A4_Landscape (100%)</vt:lpstr>
      <vt:lpstr>A3_Portrait (100%)</vt:lpstr>
      <vt:lpstr>Variables</vt:lpstr>
      <vt:lpstr>Risk Matrix</vt:lpstr>
      <vt:lpstr>Explanations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register template</dc:title>
  <dc:creator/>
  <cp:lastModifiedBy/>
  <dcterms:created xsi:type="dcterms:W3CDTF">2017-12-11T23:12:59Z</dcterms:created>
  <dcterms:modified xsi:type="dcterms:W3CDTF">2018-07-10T03:47:02Z</dcterms:modified>
  <cp:category>Template</cp:category>
</cp:coreProperties>
</file>